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950e06a5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5ad073841f94b23"/>
    <x:sheet xmlns:r="http://schemas.openxmlformats.org/officeDocument/2006/relationships" name="Compare Flights" sheetId="2" r:id="R7140b9331ed1412f"/>
    <x:sheet xmlns:r="http://schemas.openxmlformats.org/officeDocument/2006/relationships" name="Worked Examples" sheetId="3" r:id="R7ac42ee89be14f74"/>
    <x:sheet xmlns:r="http://schemas.openxmlformats.org/officeDocument/2006/relationships" name="Checklist" sheetId="4" r:id="R4b74ad157ccc49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€&quot;#,##0.00"/>
  </x:numFmts>
  <x:fonts count="7">
    <x:font>
      <x:sz val="11"/>
      <x:name val="Carlito"/>
    </x:font>
    <x:font>
      <x:sz val="11"/>
      <x:color rgb="FF252525"/>
      <x:name val="Arial"/>
    </x:font>
    <x:font>
      <x:b/>
      <x:sz val="16"/>
      <x:color rgb="FF252525"/>
      <x:name val="Arial"/>
    </x:font>
    <x:font>
      <x:i/>
      <x:sz val="10"/>
      <x:color rgb="FF5E5C56"/>
      <x:name val="Arial"/>
    </x:font>
    <x:font>
      <x:b/>
      <x:sz val="12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F"/>
      </x:patternFill>
    </x:fill>
    <x:fill>
      <x:patternFill patternType="solid">
        <x:fgColor rgb="FFEAEDEB"/>
      </x:patternFill>
    </x:fill>
    <x:fill>
      <x:patternFill patternType="solid">
        <x:fgColor rgb="FF252525"/>
      </x:patternFill>
    </x:fill>
    <x:fill>
      <x:patternFill patternType="solid">
        <x:fgColor rgb="FFF8F7F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68A36"/>
      </x:bottom>
      <x:diagonal/>
    </x:border>
    <x:border>
      <x:left/>
      <x:right/>
      <x:top/>
      <x:bottom style="thin">
        <x:color rgb="FFDCDAD3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E2424"/>
      </x:font>
      <x:fill>
        <x:patternFill patternType="solid">
          <x:bgColor rgb="FFFCE3DF"/>
        </x:patternFill>
      </x:fill>
    </x:dxf>
    <x:dxf>
      <x:font>
        <x:b/>
        <x:color rgb="FF9E2424"/>
      </x:font>
      <x:fill>
        <x:patternFill patternType="solid">
          <x:bgColor rgb="FFFCE3DF"/>
        </x:patternFill>
      </x:fill>
    </x:dxf>
    <x:dxf>
      <x:font>
        <x:b/>
      </x:font>
      <x:fill>
        <x:patternFill patternType="solid">
          <x:bgColor rgb="FFE0E9DD"/>
        </x:patternFill>
      </x:fill>
    </x:dxf>
    <x:dxf>
      <x:font>
        <x:b/>
        <x:color rgb="FF9E2424"/>
      </x:font>
      <x:fill>
        <x:patternFill patternType="solid">
          <x:bgColor rgb="FFFCE3DF"/>
        </x:patternFill>
      </x:fill>
    </x:dxf>
    <x:dxf>
      <x:font>
        <x:b/>
        <x:color rgb="FF9E2424"/>
      </x:font>
      <x:fill>
        <x:patternFill patternType="solid">
          <x:bgColor rgb="FFFCE3DF"/>
        </x:patternFill>
      </x:fill>
    </x:dxf>
    <x:dxf>
      <x:font>
        <x:b/>
      </x:font>
      <x:fill>
        <x:patternFill patternType="solid">
          <x:bgColor rgb="FFE0E9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470a0251b4b50" /><Relationship Type="http://schemas.openxmlformats.org/officeDocument/2006/relationships/theme" Target="/xl/theme/theme1.xml" Id="R7e4cb84f77074cc6" /><Relationship Type="http://schemas.openxmlformats.org/officeDocument/2006/relationships/sharedStrings" Target="/xl/sharedStrings.xml" Id="R4e88266bc2e74b49" /><Relationship Type="http://schemas.openxmlformats.org/officeDocument/2006/relationships/worksheet" Target="/xl/worksheets/sheet1.xml" Id="Ra5ad073841f94b23" /><Relationship Type="http://schemas.openxmlformats.org/officeDocument/2006/relationships/worksheet" Target="/xl/worksheets/sheet2.xml" Id="R7140b9331ed1412f" /><Relationship Type="http://schemas.openxmlformats.org/officeDocument/2006/relationships/worksheet" Target="/xl/worksheets/sheet3.xml" Id="R7ac42ee89be14f74" /><Relationship Type="http://schemas.openxmlformats.org/officeDocument/2006/relationships/worksheet" Target="/xl/worksheets/sheet4.xml" Id="R4b74ad157ccc49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Route &amp; Receipt</x:v>
      </x:c>
      <x:c r="B2" s="2"/>
      <x:c r="C2" s="2"/>
      <x:c r="D2" s="2"/>
    </x:row>
    <x:row r="3" ht="25" customHeight="1">
      <x:c r="A3" s="4"/>
      <x:c r="B3" s="4"/>
      <x:c r="C3" s="4"/>
      <x:c r="D3" s="4"/>
      <x:c r="E3" s="20"/>
      <x:c r="F3" s="20"/>
    </x:row>
    <x:row r="4" ht="25" customHeight="1">
      <x:c r="A4" s="5" t="str">
        <x:v>Flight total cost comparison. Release 1.0. Issued 21 October 2026. Macro-free. No live data connections.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48" customHeight="1">
      <x:c r="A6" s="22" t="str">
        <x:v>Start with scope</x:v>
      </x:c>
      <x:c r="B6" s="23" t="str">
        <x:v>Use Compare Flights for up to four offers for the SAME traveller group, dates and journey scope.</x:v>
      </x:c>
      <x:c r="C6" s="2"/>
      <x:c r="D6" s="2"/>
    </x:row>
    <x:row r="7" ht="48" customHeight="1">
      <x:c r="A7" s="22" t="str">
        <x:v>One-way or return</x:v>
      </x:c>
      <x:c r="B7" s="23" t="str">
        <x:v>Set C6. For return, all entered amounts must already cover both directions and all connections. Nothing is doubled automatically.</x:v>
      </x:c>
      <x:c r="C7" s="2"/>
      <x:c r="D7" s="2"/>
    </x:row>
    <x:row r="8" ht="48" customHeight="1">
      <x:c r="A8" s="22" t="str">
        <x:v>Traveller count</x:v>
      </x:c>
      <x:c r="B8" s="23" t="str">
        <x:v>Set C7 to a whole number from 1 to 50. Use the same group for every offer.</x:v>
      </x:c>
      <x:c r="C8" s="2"/>
      <x:c r="D8" s="2"/>
    </x:row>
    <x:row r="9" ht="48" customHeight="1">
      <x:c r="A9" s="22" t="str">
        <x:v>Currency</x:v>
      </x:c>
      <x:c r="B9" s="23" t="str">
        <x:v>EUR only. Convert foreign quotes before entering them. Record the rate, date and conversion charges in your own quote note. No exchange rates are fetched.</x:v>
      </x:c>
      <x:c r="C9" s="2"/>
      <x:c r="D9" s="2"/>
    </x:row>
    <x:row r="10" ht="48" customHeight="1">
      <x:c r="A10" s="22" t="str">
        <x:v>Input cells</x:v>
      </x:c>
      <x:c r="B10" s="23" t="str">
        <x:v>Gold cells are editable. Grey cells contain formulas. Start an offer by giving it a name in row 12.</x:v>
      </x:c>
      <x:c r="C10" s="2"/>
      <x:c r="D10" s="2"/>
    </x:row>
    <x:row r="11" ht="48" customHeight="1">
      <x:c r="A11" s="22" t="str">
        <x:v>Ticket fare</x:v>
      </x:c>
      <x:c r="B11" s="23" t="str">
        <x:v>Enter the full journey fare PER PERSON, with required taxes/fees already included. For different fares, use total tickets / travellers.</x:v>
      </x:c>
      <x:c r="C11" s="2"/>
      <x:c r="D11" s="2"/>
    </x:row>
    <x:row r="12" ht="48" customHeight="1">
      <x:c r="A12" s="22" t="str">
        <x:v>Baggage / flight extras</x:v>
      </x:c>
      <x:c r="B12" s="23" t="str">
        <x:v>Enter extra baggage and extras as WHOLE GROUP costs, covering every leg. An included item has no additional cost: use Not needed.</x:v>
      </x:c>
      <x:c r="C12" s="2"/>
      <x:c r="D12" s="2"/>
    </x:row>
    <x:row r="13" ht="48" customHeight="1">
      <x:c r="A13" s="22" t="str">
        <x:v>Individual transport</x:v>
      </x:c>
      <x:c r="B13" s="23" t="str">
        <x:v>Enter the full journey transport ticket cost per person. For unequal tickets, use the group transport total / travellers.</x:v>
      </x:c>
      <x:c r="C13" s="2"/>
      <x:c r="D13" s="2"/>
    </x:row>
    <x:row r="14" ht="48" customHeight="1">
      <x:c r="A14" s="22" t="str">
        <x:v>Shared transport</x:v>
      </x:c>
      <x:c r="B14" s="23" t="str">
        <x:v>Enter one WHOLE GROUP cost for the actual shared vehicle or booking. It is added once and divided only in the per-person result.</x:v>
      </x:c>
      <x:c r="C14" s="2"/>
      <x:c r="D14" s="2"/>
    </x:row>
    <x:row r="15" ht="48" customHeight="1">
      <x:c r="A15" s="22" t="str">
        <x:v>Parking / other costs</x:v>
      </x:c>
      <x:c r="B15" s="23" t="str">
        <x:v>WHOLE GROUP costs within the same comparison scope. Record what an Other amount covers. Do not repeat an included fee.</x:v>
      </x:c>
      <x:c r="C15" s="2"/>
      <x:c r="D15" s="2"/>
    </x:row>
    <x:row r="16" ht="48" customHeight="1">
      <x:c r="A16" s="22" t="str">
        <x:v>Choose one transport plan</x:v>
      </x:c>
      <x:c r="B16" s="23" t="str">
        <x:v>Do not add competing rail, taxi and driving options together. Combine only different necessary legs of your chosen plan. Describe that plan in row 16.</x:v>
      </x:c>
      <x:c r="C16" s="2"/>
      <x:c r="D16" s="2"/>
    </x:row>
    <x:row r="17" ht="48" customHeight="1">
      <x:c r="A17" s="22" t="str">
        <x:v>Known</x:v>
      </x:c>
      <x:c r="B17" s="23" t="str">
        <x:v>Use a numeric, non-negative amount, including 0 if confirmed. A Known blank, text amount or negative number is unresolved.</x:v>
      </x:c>
      <x:c r="C17" s="2"/>
      <x:c r="D17" s="2"/>
    </x:row>
    <x:row r="18" ht="48" customHeight="1">
      <x:c r="A18" s="22" t="str">
        <x:v>Not needed</x:v>
      </x:c>
      <x:c r="B18" s="23" t="str">
        <x:v>Leave the amount blank or enter 0. A positive amount conflicts with Not needed and makes the offer incomplete. Fare must be Known.</x:v>
      </x:c>
      <x:c r="C18" s="2"/>
      <x:c r="D18" s="2"/>
    </x:row>
    <x:row r="19" ht="48" customHeight="1">
      <x:c r="A19" s="22" t="str">
        <x:v>Unknown</x:v>
      </x:c>
      <x:c r="B19" s="23" t="str">
        <x:v>Use when a quote is missing or uncertain. Even a typed number is excluded until you change the status to Known.</x:v>
      </x:c>
      <x:c r="C19" s="2"/>
      <x:c r="D19" s="2"/>
    </x:row>
    <x:row r="20" ht="48" customHeight="1">
      <x:c r="A20" s="22" t="str">
        <x:v>Readiness</x:v>
      </x:c>
      <x:c r="B20" s="23" t="str">
        <x:v>Complete means seven cost categories are resolved and the shared setup is valid. It does not verify your route, quote or ticket conditions.</x:v>
      </x:c>
      <x:c r="C20" s="2"/>
      <x:c r="D20" s="2"/>
    </x:row>
    <x:row r="21" ht="48" customHeight="1">
      <x:c r="A21" s="22" t="str">
        <x:v>Read the result</x:v>
      </x:c>
      <x:c r="B21" s="23" t="str">
        <x:v>Compare group totals first. Average per person = group total / travellers. Above lowest complete is a GROUP difference. Ties are shown.</x:v>
      </x:c>
      <x:c r="C21" s="2"/>
      <x:c r="D21" s="2"/>
    </x:row>
    <x:row r="22" ht="48" customHeight="1">
      <x:c r="A22" s="22" t="str">
        <x:v>Partial subtotal</x:v>
      </x:c>
      <x:c r="B22" s="23" t="str">
        <x:v>Known subtotal is not a final total and must not be used to rank incomplete offers. Unresolved categories shows what remains.</x:v>
      </x:c>
      <x:c r="C22" s="2"/>
      <x:c r="D22" s="2"/>
    </x:row>
    <x:row r="23" ht="48" customHeight="1">
      <x:c r="A23" s="22" t="str">
        <x:v>Only one complete offer</x:v>
      </x:c>
      <x:c r="B23" s="23" t="str">
        <x:v>The sheet says Only complete offer. This does not mean it is cheapest among the offers with missing data.</x:v>
      </x:c>
      <x:c r="C23" s="2"/>
      <x:c r="D23" s="2"/>
    </x:row>
    <x:row r="24" ht="48" customHeight="1">
      <x:c r="A24" s="22" t="str">
        <x:v>Keep time separate</x:v>
      </x:c>
      <x:c r="B24" s="23" t="str">
        <x:v>Use row 17 for timing, transfers, comfort and ticket restrictions. These notes do not change the money calculation.</x:v>
      </x:c>
      <x:c r="C24" s="2"/>
      <x:c r="D24" s="2"/>
    </x:row>
    <x:row r="25" ht="48" customHeight="1">
      <x:c r="A25" s="22" t="str">
        <x:v>Worked Examples</x:v>
      </x:c>
      <x:c r="B25" s="23" t="str">
        <x:v>Two fictional comparisons use the same formulas. They are arithmetic examples, not airline quotes, airport prices or current offers.</x:v>
      </x:c>
      <x:c r="C25" s="2"/>
      <x:c r="D25" s="2"/>
    </x:row>
    <x:row r="26" ht="48" customHeight="1">
      <x:c r="A26" s="22" t="str">
        <x:v>Before payment</x:v>
      </x:c>
      <x:c r="B26" s="23" t="str">
        <x:v>Use Checklist and recheck the exact airports, baggage rules, chosen transport and final checkout total with the providers.</x:v>
      </x:c>
      <x:c r="C26" s="2"/>
      <x:c r="D26" s="2"/>
    </x:row>
    <x:row r="27" ht="48" customHeight="1">
      <x:c r="A27" s="22" t="str">
        <x:v>Formula method</x:v>
      </x:c>
      <x:c r="B27" s="23" t="str">
        <x:v>Group total = fare/person x travellers + baggage/group + extras/group + ground tickets/person x travellers + shared transport + parking + other.</x:v>
      </x:c>
      <x:c r="C27" s="2"/>
      <x:c r="D27" s="2"/>
    </x:row>
    <x:row r="28" ht="48" customHeight="1">
      <x:c r="A28" s="22" t="str">
        <x:v>Rounding</x:v>
      </x:c>
      <x:c r="B28" s="23" t="str">
        <x:v>Final group total is rounded to cents. Per-person total is rounded to cents, so multiplying the displayed average may differ by a cent.</x:v>
      </x:c>
      <x:c r="C28" s="2"/>
      <x:c r="D28" s="2"/>
    </x:row>
    <x:row r="29" ht="48" customHeight="1">
      <x:c r="A29" s="22" t="str">
        <x:v>Open and recalculate</x:v>
      </x:c>
      <x:c r="B29" s="23" t="str">
        <x:v>Open in Excel or a compatible spreadsheet editor with calculation enabled. No macros, paid add-ons or external data connections are required.</x:v>
      </x:c>
      <x:c r="C29" s="2"/>
      <x:c r="D29" s="2"/>
    </x:row>
    <x:row r="30" ht="48" customHeight="1">
      <x:c r="A30" s="22" t="str">
        <x:v>Project limits</x:v>
      </x:c>
      <x:c r="B30" s="23" t="str">
        <x:v>A manual planning worksheet, not a flight search engine or booking service. The result only covers the categories and scope you entered.</x:v>
      </x:c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  <x:row r="37" ht="25" customHeight="1">
      <x:c r="A37" s="2"/>
      <x:c r="B37" s="2"/>
      <x:c r="C37" s="2"/>
      <x:c r="D37" s="2"/>
    </x:row>
    <x:row r="38" ht="25" customHeight="1">
      <x:c r="A38" s="2"/>
      <x:c r="B38" s="2"/>
      <x:c r="C38" s="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  <x:row r="41" ht="25" customHeight="1">
      <x:c r="A41" s="2"/>
      <x:c r="B41" s="2"/>
      <x:c r="C41" s="2"/>
      <x:c r="D41" s="2"/>
    </x:row>
    <x:row r="42" ht="25" customHeight="1">
      <x:c r="A42" s="2"/>
      <x:c r="B42" s="2"/>
      <x:c r="C42" s="2"/>
      <x:c r="D42" s="2"/>
    </x:row>
    <x:row r="43" ht="25" customHeight="1">
      <x:c r="A43" s="2"/>
      <x:c r="B43" s="2"/>
      <x:c r="C43" s="2"/>
      <x:c r="D43" s="2"/>
    </x:row>
    <x:row r="44" ht="25" customHeight="1">
      <x:c r="A44" s="2"/>
      <x:c r="B44" s="2"/>
      <x:c r="C44" s="2"/>
      <x:c r="D4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36" hidden="0" customWidth="1"/>
    <x:col min="2" max="2" width="19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Compare flights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Compare the same dates, start/end points and traveller group. All amounts must be in EUR.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Journey scope</x:v>
      </x:c>
      <x:c r="B6" s="2" t="str">
        <x:v>Whole journey</x:v>
      </x:c>
      <x:c r="C6" s="6" t="str">
        <x:v>Return</x:v>
      </x:c>
      <x:c r="D6" s="2"/>
      <x:c r="E6" s="2"/>
      <x:c r="F6" s="2"/>
    </x:row>
    <x:row r="7" ht="25" customHeight="1">
      <x:c r="A7" s="2" t="str">
        <x:v>Travellers</x:v>
      </x:c>
      <x:c r="B7" s="2" t="str">
        <x:v>Same group</x:v>
      </x:c>
      <x:c r="C7" s="6" t="n">
        <x:v>1</x:v>
      </x:c>
      <x:c r="D7" s="2"/>
      <x:c r="E7" s="2"/>
      <x:c r="F7" s="2"/>
    </x:row>
    <x:row r="8" ht="25" customHeight="1">
      <x:c r="A8" s="2" t="str">
        <x:v>Route and travel dates</x:v>
      </x:c>
      <x:c r="B8" s="2" t="str">
        <x:v>Text note</x:v>
      </x:c>
      <x:c r="C8" s="6"/>
      <x:c r="D8" s="2"/>
      <x:c r="E8" s="2"/>
      <x:c r="F8" s="2"/>
    </x:row>
    <x:row r="9" ht="25" customHeight="1">
      <x:c r="A9" s="2" t="str">
        <x:v>Currency</x:v>
      </x:c>
      <x:c r="B9" s="2" t="str">
        <x:v>All amounts</x:v>
      </x:c>
      <x:c r="C9" s="2" t="str">
        <x:v>EUR</x:v>
      </x:c>
      <x:c r="D9" s="2"/>
      <x:c r="E9" s="2"/>
      <x:c r="F9" s="2"/>
    </x:row>
    <x:row r="10" ht="25" customHeight="1">
      <x:c r="A10" s="5" t="str">
        <x:v>Return: enter amounts for ALL legs. No amount is automatically doubled. Gold = input; grey = formula.</x:v>
      </x:c>
      <x:c r="B10" s="2"/>
      <x:c r="C10" s="2"/>
      <x:c r="D10" s="2"/>
      <x:c r="E10" s="2"/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42" customHeight="1">
      <x:c r="A12" s="2" t="str">
        <x:v>Offer name</x:v>
      </x:c>
      <x:c r="B12" s="2" t="str">
        <x:v>Required to start</x:v>
      </x:c>
      <x:c r="C12" s="7"/>
      <x:c r="D12" s="7"/>
      <x:c r="E12" s="7"/>
      <x:c r="F12" s="7"/>
    </x:row>
    <x:row r="13" ht="42" customHeight="1">
      <x:c r="A13" s="2" t="str">
        <x:v>Airports and itinerary</x:v>
      </x:c>
      <x:c r="B13" s="2" t="str">
        <x:v>Include airport codes</x:v>
      </x:c>
      <x:c r="C13" s="7"/>
      <x:c r="D13" s="7"/>
      <x:c r="E13" s="7"/>
      <x:c r="F13" s="7"/>
    </x:row>
    <x:row r="14" ht="42" customHeight="1">
      <x:c r="A14" s="2" t="str">
        <x:v>Quote reference / URL</x:v>
      </x:c>
      <x:c r="B14" s="2" t="str">
        <x:v>Optional source note</x:v>
      </x:c>
      <x:c r="C14" s="7"/>
      <x:c r="D14" s="7"/>
      <x:c r="E14" s="7"/>
      <x:c r="F14" s="7"/>
    </x:row>
    <x:row r="15" ht="42" customHeight="1">
      <x:c r="A15" s="2" t="str">
        <x:v>Quote checked</x:v>
      </x:c>
      <x:c r="B15" s="2" t="str">
        <x:v>Date/time note</x:v>
      </x:c>
      <x:c r="C15" s="7"/>
      <x:c r="D15" s="7"/>
      <x:c r="E15" s="7"/>
      <x:c r="F15" s="7"/>
    </x:row>
    <x:row r="16" ht="42" customHeight="1">
      <x:c r="A16" s="2" t="str">
        <x:v>Chosen transport plan</x:v>
      </x:c>
      <x:c r="B16" s="2" t="str">
        <x:v>Avoid alternatives</x:v>
      </x:c>
      <x:c r="C16" s="7"/>
      <x:c r="D16" s="7"/>
      <x:c r="E16" s="7"/>
      <x:c r="F16" s="7"/>
    </x:row>
    <x:row r="17" ht="42" customHeight="1">
      <x:c r="A17" s="2" t="str">
        <x:v>Time / comfort notes</x:v>
      </x:c>
      <x:c r="B17" s="2" t="str">
        <x:v>Not monetised</x:v>
      </x:c>
      <x:c r="C17" s="7"/>
      <x:c r="D17" s="7"/>
      <x:c r="E17" s="7"/>
      <x:c r="F17" s="7"/>
    </x:row>
    <x:row r="18" ht="25" customHeight="1">
      <x:c r="A18" s="2"/>
      <x:c r="B18" s="2"/>
      <x:c r="C18" s="2"/>
      <x:c r="D18" s="2"/>
      <x:c r="E18" s="2"/>
      <x:c r="F18" s="2"/>
    </x:row>
    <x:row r="19" ht="31" customHeight="1">
      <x:c r="A19" s="2" t="str">
        <x:v>Readiness</x:v>
      </x:c>
      <x:c r="B19" s="2" t="str">
        <x:v>All 7 categories</x:v>
      </x:c>
      <x:c r="C19" s="9" t="str">
        <x:f>IF(C12="","Not started",IF(AND(ISNUMBER($C$7),$C$7&gt;=1,$C$7&lt;=50,$C$7=INT($C$7),OR($C$6="One-way",$C$6="Return")),IF(COUNT(C42:C48)=7,"Complete","Incomplete"),"Check setup"))</x:f>
        <x:v>Not started</x:v>
      </x:c>
      <x:c r="D19" s="9" t="str">
        <x:f>IF(D12="","Not started",IF(AND(ISNUMBER($C$7),$C$7&gt;=1,$C$7&lt;=50,$C$7=INT($C$7),OR($C$6="One-way",$C$6="Return")),IF(COUNT(D42:D48)=7,"Complete","Incomplete"),"Check setup"))</x:f>
        <x:v>Not started</x:v>
      </x:c>
      <x:c r="E19" s="9" t="str">
        <x:f>IF(E12="","Not started",IF(AND(ISNUMBER($C$7),$C$7&gt;=1,$C$7&lt;=50,$C$7=INT($C$7),OR($C$6="One-way",$C$6="Return")),IF(COUNT(E42:E48)=7,"Complete","Incomplete"),"Check setup"))</x:f>
        <x:v>Not started</x:v>
      </x:c>
      <x:c r="F19" s="9" t="str">
        <x:f>IF(F12="","Not started",IF(AND(ISNUMBER($C$7),$C$7&gt;=1,$C$7&lt;=50,$C$7=INT($C$7),OR($C$6="One-way",$C$6="Return")),IF(COUNT(F42:F48)=7,"Complete","Incomplete"),"Check setup"))</x:f>
        <x:v>Not started</x:v>
      </x:c>
    </x:row>
    <x:row r="20" ht="31" customHeight="1">
      <x:c r="A20" s="10" t="str">
        <x:v>Group total</x:v>
      </x:c>
      <x:c r="B20" s="10" t="str">
        <x:v>EUR / journey</x:v>
      </x:c>
      <x:c r="C20" s="12" t="str">
        <x:f>IF(C19="Complete",ROUND(SUM(C42:C48),2),"")</x:f>
      </x:c>
      <x:c r="D20" s="12" t="str">
        <x:f>IF(D19="Complete",ROUND(SUM(D42:D48),2),"")</x:f>
      </x:c>
      <x:c r="E20" s="12" t="str">
        <x:f>IF(E19="Complete",ROUND(SUM(E42:E48),2),"")</x:f>
      </x:c>
      <x:c r="F20" s="12" t="str">
        <x:f>IF(F19="Complete",ROUND(SUM(F42:F48),2),"")</x:f>
      </x:c>
    </x:row>
    <x:row r="21" ht="31" customHeight="1">
      <x:c r="A21" s="2" t="str">
        <x:v>Average per person</x:v>
      </x:c>
      <x:c r="B21" s="2" t="str">
        <x:v>EUR / journey</x:v>
      </x:c>
      <x:c r="C21" s="13" t="str">
        <x:f>IF(C19="Complete",ROUND(C20/$C$7,2),"")</x:f>
      </x:c>
      <x:c r="D21" s="13" t="str">
        <x:f>IF(D19="Complete",ROUND(D20/$C$7,2),"")</x:f>
      </x:c>
      <x:c r="E21" s="13" t="str">
        <x:f>IF(E19="Complete",ROUND(E20/$C$7,2),"")</x:f>
      </x:c>
      <x:c r="F21" s="13" t="str">
        <x:f>IF(F19="Complete",ROUND(F20/$C$7,2),"")</x:f>
      </x:c>
    </x:row>
    <x:row r="22" ht="31" customHeight="1">
      <x:c r="A22" s="2" t="str">
        <x:v>Above lowest complete</x:v>
      </x:c>
      <x:c r="B22" s="2" t="str">
        <x:v>EUR / group</x:v>
      </x:c>
      <x:c r="C22" s="13" t="str">
        <x:f>IF(C19="Complete",ROUND(C20-MIN($C$20:$F$20),2),"")</x:f>
      </x:c>
      <x:c r="D22" s="13" t="str">
        <x:f>IF(D19="Complete",ROUND(D20-MIN($C$20:$F$20),2),"")</x:f>
      </x:c>
      <x:c r="E22" s="13" t="str">
        <x:f>IF(E19="Complete",ROUND(E20-MIN($C$20:$F$20),2),"")</x:f>
      </x:c>
      <x:c r="F22" s="13" t="str">
        <x:f>IF(F19="Complete",ROUND(F20-MIN($C$20:$F$20),2),"")</x:f>
      </x:c>
    </x:row>
    <x:row r="23" ht="31" customHeight="1">
      <x:c r="A23" s="2" t="str">
        <x:v>Cost position</x:v>
      </x:c>
      <x:c r="B23" s="2" t="str">
        <x:v>Complete offers only</x:v>
      </x:c>
      <x:c r="C23" s="9" t="str">
        <x:f>IF(C19&lt;&gt;"Complete","",IF(COUNT($C$20:$F$20)=1,"Only complete offer",IF(C22=0,IF(COUNTIFS($C$20:$F$20,C20)&gt;1,"Tied lowest","Lowest complete"),"Higher cost")))</x:f>
      </x:c>
      <x:c r="D23" s="9" t="str">
        <x:f>IF(D19&lt;&gt;"Complete","",IF(COUNT($C$20:$F$20)=1,"Only complete offer",IF(D22=0,IF(COUNTIFS($C$20:$F$20,D20)&gt;1,"Tied lowest","Lowest complete"),"Higher cost")))</x:f>
      </x:c>
      <x:c r="E23" s="9" t="str">
        <x:f>IF(E19&lt;&gt;"Complete","",IF(COUNT($C$20:$F$20)=1,"Only complete offer",IF(E22=0,IF(COUNTIFS($C$20:$F$20,E20)&gt;1,"Tied lowest","Lowest complete"),"Higher cost")))</x:f>
      </x:c>
      <x:c r="F23" s="9" t="str">
        <x:f>IF(F19&lt;&gt;"Complete","",IF(COUNT($C$20:$F$20)=1,"Only complete offer",IF(F22=0,IF(COUNTIFS($C$20:$F$20,F20)&gt;1,"Tied lowest","Lowest complete"),"Higher cost")))</x:f>
      </x:c>
    </x:row>
    <x:row r="24" ht="25" customHeight="1">
      <x:c r="A24" s="2"/>
      <x:c r="B24" s="2"/>
      <x:c r="C24" s="2"/>
      <x:c r="D24" s="2"/>
      <x:c r="E24" s="2"/>
      <x:c r="F24" s="2"/>
    </x:row>
    <x:row r="25" ht="29" customHeight="1">
      <x:c r="A25" s="15" t="str">
        <x:v>Cost inputs</x:v>
      </x:c>
      <x:c r="B25" s="15"/>
      <x:c r="C25" s="15"/>
      <x:c r="D25" s="15"/>
      <x:c r="E25" s="15"/>
      <x:c r="F25" s="15"/>
    </x:row>
    <x:row r="26" ht="25" customHeight="1">
      <x:c r="A26" s="5" t="str">
        <x:v>Each category has a status row and an amount row. Use Not needed only with a blank amount or 0.</x:v>
      </x:c>
      <x:c r="B26" s="2"/>
      <x:c r="C26" s="2"/>
      <x:c r="D26" s="2"/>
      <x:c r="E26" s="2"/>
      <x:c r="F26" s="2"/>
    </x:row>
    <x:row r="27" ht="25" customHeight="1">
      <x:c r="A27" s="2" t="str">
        <x:v>Ticket fare status</x:v>
      </x:c>
      <x:c r="B27" s="2" t="str">
        <x:v>Per person</x:v>
      </x:c>
      <x:c r="C27" s="6" t="str">
        <x:v>Unknown</x:v>
      </x:c>
      <x:c r="D27" s="6" t="str">
        <x:v>Unknown</x:v>
      </x:c>
      <x:c r="E27" s="6" t="str">
        <x:v>Unknown</x:v>
      </x:c>
      <x:c r="F27" s="6" t="str">
        <x:v>Unknown</x:v>
      </x:c>
    </x:row>
    <x:row r="28" ht="25" customHeight="1">
      <x:c r="A28" s="17" t="str">
        <x:v>Amount (EUR)</x:v>
      </x:c>
      <x:c r="B28" s="17" t="str">
        <x:v>Per person</x:v>
      </x:c>
      <x:c r="C28" s="18"/>
      <x:c r="D28" s="18"/>
      <x:c r="E28" s="18"/>
      <x:c r="F28" s="18"/>
    </x:row>
    <x:row r="29" ht="25" customHeight="1">
      <x:c r="A29" s="2" t="str">
        <x:v>Baggage status</x:v>
      </x:c>
      <x:c r="B29" s="2" t="str">
        <x:v>Whole group</x:v>
      </x:c>
      <x:c r="C29" s="6" t="str">
        <x:v>Unknown</x:v>
      </x:c>
      <x:c r="D29" s="6" t="str">
        <x:v>Unknown</x:v>
      </x:c>
      <x:c r="E29" s="6" t="str">
        <x:v>Unknown</x:v>
      </x:c>
      <x:c r="F29" s="6" t="str">
        <x:v>Unknown</x:v>
      </x:c>
    </x:row>
    <x:row r="30" ht="25" customHeight="1">
      <x:c r="A30" s="17" t="str">
        <x:v>Amount (EUR)</x:v>
      </x:c>
      <x:c r="B30" s="17" t="str">
        <x:v>Whole group</x:v>
      </x:c>
      <x:c r="C30" s="18"/>
      <x:c r="D30" s="18"/>
      <x:c r="E30" s="18"/>
      <x:c r="F30" s="18"/>
    </x:row>
    <x:row r="31" ht="25" customHeight="1">
      <x:c r="A31" s="2" t="str">
        <x:v>Flight extras status</x:v>
      </x:c>
      <x:c r="B31" s="2" t="str">
        <x:v>Whole group</x:v>
      </x:c>
      <x:c r="C31" s="6" t="str">
        <x:v>Unknown</x:v>
      </x:c>
      <x:c r="D31" s="6" t="str">
        <x:v>Unknown</x:v>
      </x:c>
      <x:c r="E31" s="6" t="str">
        <x:v>Unknown</x:v>
      </x:c>
      <x:c r="F31" s="6" t="str">
        <x:v>Unknown</x:v>
      </x:c>
    </x:row>
    <x:row r="32" ht="25" customHeight="1">
      <x:c r="A32" s="17" t="str">
        <x:v>Amount (EUR)</x:v>
      </x:c>
      <x:c r="B32" s="17" t="str">
        <x:v>Whole group</x:v>
      </x:c>
      <x:c r="C32" s="18"/>
      <x:c r="D32" s="18"/>
      <x:c r="E32" s="18"/>
      <x:c r="F32" s="18"/>
    </x:row>
    <x:row r="33" ht="25" customHeight="1">
      <x:c r="A33" s="2" t="str">
        <x:v>Ground transport tickets status</x:v>
      </x:c>
      <x:c r="B33" s="2" t="str">
        <x:v>Per person</x:v>
      </x:c>
      <x:c r="C33" s="6" t="str">
        <x:v>Unknown</x:v>
      </x:c>
      <x:c r="D33" s="6" t="str">
        <x:v>Unknown</x:v>
      </x:c>
      <x:c r="E33" s="6" t="str">
        <x:v>Unknown</x:v>
      </x:c>
      <x:c r="F33" s="6" t="str">
        <x:v>Unknown</x:v>
      </x:c>
    </x:row>
    <x:row r="34" ht="25" customHeight="1">
      <x:c r="A34" s="17" t="str">
        <x:v>Amount (EUR)</x:v>
      </x:c>
      <x:c r="B34" s="17" t="str">
        <x:v>Per person</x:v>
      </x:c>
      <x:c r="C34" s="18"/>
      <x:c r="D34" s="18"/>
      <x:c r="E34" s="18"/>
      <x:c r="F34" s="18"/>
    </x:row>
    <x:row r="35" ht="25" customHeight="1">
      <x:c r="A35" s="2" t="str">
        <x:v>Shared ground transport status</x:v>
      </x:c>
      <x:c r="B35" s="2" t="str">
        <x:v>Whole group</x:v>
      </x:c>
      <x:c r="C35" s="6" t="str">
        <x:v>Unknown</x:v>
      </x:c>
      <x:c r="D35" s="6" t="str">
        <x:v>Unknown</x:v>
      </x:c>
      <x:c r="E35" s="6" t="str">
        <x:v>Unknown</x:v>
      </x:c>
      <x:c r="F35" s="6" t="str">
        <x:v>Unknown</x:v>
      </x:c>
    </x:row>
    <x:row r="36" ht="25" customHeight="1">
      <x:c r="A36" s="17" t="str">
        <x:v>Amount (EUR)</x:v>
      </x:c>
      <x:c r="B36" s="17" t="str">
        <x:v>Whole group</x:v>
      </x:c>
      <x:c r="C36" s="18"/>
      <x:c r="D36" s="18"/>
      <x:c r="E36" s="18"/>
      <x:c r="F36" s="18"/>
    </x:row>
    <x:row r="37" ht="25" customHeight="1">
      <x:c r="A37" s="2" t="str">
        <x:v>Parking status</x:v>
      </x:c>
      <x:c r="B37" s="2" t="str">
        <x:v>Whole group</x:v>
      </x:c>
      <x:c r="C37" s="6" t="str">
        <x:v>Unknown</x:v>
      </x:c>
      <x:c r="D37" s="6" t="str">
        <x:v>Unknown</x:v>
      </x:c>
      <x:c r="E37" s="6" t="str">
        <x:v>Unknown</x:v>
      </x:c>
      <x:c r="F37" s="6" t="str">
        <x:v>Unknown</x:v>
      </x:c>
    </x:row>
    <x:row r="38" ht="25" customHeight="1">
      <x:c r="A38" s="17" t="str">
        <x:v>Amount (EUR)</x:v>
      </x:c>
      <x:c r="B38" s="17" t="str">
        <x:v>Whole group</x:v>
      </x:c>
      <x:c r="C38" s="18"/>
      <x:c r="D38" s="18"/>
      <x:c r="E38" s="18"/>
      <x:c r="F38" s="18"/>
    </x:row>
    <x:row r="39" ht="25" customHeight="1">
      <x:c r="A39" s="2" t="str">
        <x:v>Other journey costs status</x:v>
      </x:c>
      <x:c r="B39" s="2" t="str">
        <x:v>Whole group</x:v>
      </x:c>
      <x:c r="C39" s="6" t="str">
        <x:v>Unknown</x:v>
      </x:c>
      <x:c r="D39" s="6" t="str">
        <x:v>Unknown</x:v>
      </x:c>
      <x:c r="E39" s="6" t="str">
        <x:v>Unknown</x:v>
      </x:c>
      <x:c r="F39" s="6" t="str">
        <x:v>Unknown</x:v>
      </x:c>
    </x:row>
    <x:row r="40" ht="25" customHeight="1">
      <x:c r="A40" s="17" t="str">
        <x:v>Amount (EUR)</x:v>
      </x:c>
      <x:c r="B40" s="17" t="str">
        <x:v>Whole group</x:v>
      </x:c>
      <x:c r="C40" s="18"/>
      <x:c r="D40" s="18"/>
      <x:c r="E40" s="18"/>
      <x:c r="F40" s="18"/>
    </x:row>
    <x:row r="41" ht="29" customHeight="1">
      <x:c r="A41" s="15" t="str">
        <x:v>Calculation detail</x:v>
      </x:c>
      <x:c r="B41" s="15"/>
      <x:c r="C41" s="15"/>
      <x:c r="D41" s="15"/>
      <x:c r="E41" s="15"/>
      <x:c r="F41" s="15"/>
    </x:row>
    <x:row r="42" ht="25" customHeight="1">
      <x:c r="A42" s="2" t="str">
        <x:v>Ticket fare</x:v>
      </x:c>
      <x:c r="B42" s="2" t="str">
        <x:v>Group amount</x:v>
      </x:c>
      <x:c r="C42" s="19" t="str">
        <x:f>IF(C27="Known",IF(AND(ISNUMBER(C28),C28&gt;=0),C28*$C$7,""),"")</x:f>
      </x:c>
      <x:c r="D42" s="19" t="str">
        <x:f>IF(D27="Known",IF(AND(ISNUMBER(D28),D28&gt;=0),D28*$C$7,""),"")</x:f>
      </x:c>
      <x:c r="E42" s="19" t="str">
        <x:f>IF(E27="Known",IF(AND(ISNUMBER(E28),E28&gt;=0),E28*$C$7,""),"")</x:f>
      </x:c>
      <x:c r="F42" s="19" t="str">
        <x:f>IF(F27="Known",IF(AND(ISNUMBER(F28),F28&gt;=0),F28*$C$7,""),"")</x:f>
      </x:c>
    </x:row>
    <x:row r="43" ht="25" customHeight="1">
      <x:c r="A43" s="2" t="str">
        <x:v>Baggage</x:v>
      </x:c>
      <x:c r="B43" s="2" t="str">
        <x:v>Group amount</x:v>
      </x:c>
      <x:c r="C43" s="19" t="str">
        <x:f>IF(C29="Known",IF(AND(ISNUMBER(C30),C30&gt;=0),C30,""),IF(AND(C29="Not needed",OR(C30="",AND(ISNUMBER(C30),C30=0))),0,""))</x:f>
      </x:c>
      <x:c r="D43" s="19" t="str">
        <x:f>IF(D29="Known",IF(AND(ISNUMBER(D30),D30&gt;=0),D30,""),IF(AND(D29="Not needed",OR(D30="",AND(ISNUMBER(D30),D30=0))),0,""))</x:f>
      </x:c>
      <x:c r="E43" s="19" t="str">
        <x:f>IF(E29="Known",IF(AND(ISNUMBER(E30),E30&gt;=0),E30,""),IF(AND(E29="Not needed",OR(E30="",AND(ISNUMBER(E30),E30=0))),0,""))</x:f>
      </x:c>
      <x:c r="F43" s="19" t="str">
        <x:f>IF(F29="Known",IF(AND(ISNUMBER(F30),F30&gt;=0),F30,""),IF(AND(F29="Not needed",OR(F30="",AND(ISNUMBER(F30),F30=0))),0,""))</x:f>
      </x:c>
    </x:row>
    <x:row r="44" ht="25" customHeight="1">
      <x:c r="A44" s="2" t="str">
        <x:v>Flight extras</x:v>
      </x:c>
      <x:c r="B44" s="2" t="str">
        <x:v>Group amount</x:v>
      </x:c>
      <x:c r="C44" s="19" t="str">
        <x:f>IF(C31="Known",IF(AND(ISNUMBER(C32),C32&gt;=0),C32,""),IF(AND(C31="Not needed",OR(C32="",AND(ISNUMBER(C32),C32=0))),0,""))</x:f>
      </x:c>
      <x:c r="D44" s="19" t="str">
        <x:f>IF(D31="Known",IF(AND(ISNUMBER(D32),D32&gt;=0),D32,""),IF(AND(D31="Not needed",OR(D32="",AND(ISNUMBER(D32),D32=0))),0,""))</x:f>
      </x:c>
      <x:c r="E44" s="19" t="str">
        <x:f>IF(E31="Known",IF(AND(ISNUMBER(E32),E32&gt;=0),E32,""),IF(AND(E31="Not needed",OR(E32="",AND(ISNUMBER(E32),E32=0))),0,""))</x:f>
      </x:c>
      <x:c r="F44" s="19" t="str">
        <x:f>IF(F31="Known",IF(AND(ISNUMBER(F32),F32&gt;=0),F32,""),IF(AND(F31="Not needed",OR(F32="",AND(ISNUMBER(F32),F32=0))),0,""))</x:f>
      </x:c>
    </x:row>
    <x:row r="45" ht="25" customHeight="1">
      <x:c r="A45" s="2" t="str">
        <x:v>Ground transport tickets</x:v>
      </x:c>
      <x:c r="B45" s="2" t="str">
        <x:v>Group amount</x:v>
      </x:c>
      <x:c r="C45" s="19" t="str">
        <x:f>IF(C33="Known",IF(AND(ISNUMBER(C34),C34&gt;=0),C34*$C$7,""),IF(AND(C33="Not needed",OR(C34="",AND(ISNUMBER(C34),C34=0))),0,""))</x:f>
      </x:c>
      <x:c r="D45" s="19" t="str">
        <x:f>IF(D33="Known",IF(AND(ISNUMBER(D34),D34&gt;=0),D34*$C$7,""),IF(AND(D33="Not needed",OR(D34="",AND(ISNUMBER(D34),D34=0))),0,""))</x:f>
      </x:c>
      <x:c r="E45" s="19" t="str">
        <x:f>IF(E33="Known",IF(AND(ISNUMBER(E34),E34&gt;=0),E34*$C$7,""),IF(AND(E33="Not needed",OR(E34="",AND(ISNUMBER(E34),E34=0))),0,""))</x:f>
      </x:c>
      <x:c r="F45" s="19" t="str">
        <x:f>IF(F33="Known",IF(AND(ISNUMBER(F34),F34&gt;=0),F34*$C$7,""),IF(AND(F33="Not needed",OR(F34="",AND(ISNUMBER(F34),F34=0))),0,""))</x:f>
      </x:c>
    </x:row>
    <x:row r="46" ht="25" customHeight="1">
      <x:c r="A46" s="2" t="str">
        <x:v>Shared ground transport</x:v>
      </x:c>
      <x:c r="B46" s="2" t="str">
        <x:v>Group amount</x:v>
      </x:c>
      <x:c r="C46" s="19" t="str">
        <x:f>IF(C35="Known",IF(AND(ISNUMBER(C36),C36&gt;=0),C36,""),IF(AND(C35="Not needed",OR(C36="",AND(ISNUMBER(C36),C36=0))),0,""))</x:f>
      </x:c>
      <x:c r="D46" s="19" t="str">
        <x:f>IF(D35="Known",IF(AND(ISNUMBER(D36),D36&gt;=0),D36,""),IF(AND(D35="Not needed",OR(D36="",AND(ISNUMBER(D36),D36=0))),0,""))</x:f>
      </x:c>
      <x:c r="E46" s="19" t="str">
        <x:f>IF(E35="Known",IF(AND(ISNUMBER(E36),E36&gt;=0),E36,""),IF(AND(E35="Not needed",OR(E36="",AND(ISNUMBER(E36),E36=0))),0,""))</x:f>
      </x:c>
      <x:c r="F46" s="19" t="str">
        <x:f>IF(F35="Known",IF(AND(ISNUMBER(F36),F36&gt;=0),F36,""),IF(AND(F35="Not needed",OR(F36="",AND(ISNUMBER(F36),F36=0))),0,""))</x:f>
      </x:c>
    </x:row>
    <x:row r="47" ht="25" customHeight="1">
      <x:c r="A47" s="2" t="str">
        <x:v>Parking</x:v>
      </x:c>
      <x:c r="B47" s="2" t="str">
        <x:v>Group amount</x:v>
      </x:c>
      <x:c r="C47" s="19" t="str">
        <x:f>IF(C37="Known",IF(AND(ISNUMBER(C38),C38&gt;=0),C38,""),IF(AND(C37="Not needed",OR(C38="",AND(ISNUMBER(C38),C38=0))),0,""))</x:f>
      </x:c>
      <x:c r="D47" s="19" t="str">
        <x:f>IF(D37="Known",IF(AND(ISNUMBER(D38),D38&gt;=0),D38,""),IF(AND(D37="Not needed",OR(D38="",AND(ISNUMBER(D38),D38=0))),0,""))</x:f>
      </x:c>
      <x:c r="E47" s="19" t="str">
        <x:f>IF(E37="Known",IF(AND(ISNUMBER(E38),E38&gt;=0),E38,""),IF(AND(E37="Not needed",OR(E38="",AND(ISNUMBER(E38),E38=0))),0,""))</x:f>
      </x:c>
      <x:c r="F47" s="19" t="str">
        <x:f>IF(F37="Known",IF(AND(ISNUMBER(F38),F38&gt;=0),F38,""),IF(AND(F37="Not needed",OR(F38="",AND(ISNUMBER(F38),F38=0))),0,""))</x:f>
      </x:c>
    </x:row>
    <x:row r="48" ht="25" customHeight="1">
      <x:c r="A48" s="2" t="str">
        <x:v>Other journey costs</x:v>
      </x:c>
      <x:c r="B48" s="2" t="str">
        <x:v>Group amount</x:v>
      </x:c>
      <x:c r="C48" s="19" t="str">
        <x:f>IF(C39="Known",IF(AND(ISNUMBER(C40),C40&gt;=0),C40,""),IF(AND(C39="Not needed",OR(C40="",AND(ISNUMBER(C40),C40=0))),0,""))</x:f>
      </x:c>
      <x:c r="D48" s="19" t="str">
        <x:f>IF(D39="Known",IF(AND(ISNUMBER(D40),D40&gt;=0),D40,""),IF(AND(D39="Not needed",OR(D40="",AND(ISNUMBER(D40),D40=0))),0,""))</x:f>
      </x:c>
      <x:c r="E48" s="19" t="str">
        <x:f>IF(E39="Known",IF(AND(ISNUMBER(E40),E40&gt;=0),E40,""),IF(AND(E39="Not needed",OR(E40="",AND(ISNUMBER(E40),E40=0))),0,""))</x:f>
      </x:c>
      <x:c r="F48" s="19" t="str">
        <x:f>IF(F39="Known",IF(AND(ISNUMBER(F40),F40&gt;=0),F40,""),IF(AND(F39="Not needed",OR(F40="",AND(ISNUMBER(F40),F40=0))),0,""))</x:f>
      </x:c>
    </x:row>
    <x:row r="49" ht="25" customHeight="1">
      <x:c r="A49" s="2" t="str">
        <x:v>Known subtotal</x:v>
      </x:c>
      <x:c r="B49" s="2" t="str">
        <x:v>Not a final total</x:v>
      </x:c>
      <x:c r="C49" s="19" t="str">
        <x:f>IF(C12="","",ROUND(SUM(C42:C48),2))</x:f>
      </x:c>
      <x:c r="D49" s="19" t="str">
        <x:f>IF(D12="","",ROUND(SUM(D42:D48),2))</x:f>
      </x:c>
      <x:c r="E49" s="19" t="str">
        <x:f>IF(E12="","",ROUND(SUM(E42:E48),2))</x:f>
      </x:c>
      <x:c r="F49" s="19" t="str">
        <x:f>IF(F12="","",ROUND(SUM(F42:F48),2))</x:f>
      </x:c>
    </x:row>
    <x:row r="50" ht="25" customHeight="1">
      <x:c r="A50" s="2" t="str">
        <x:v>Unresolved categories</x:v>
      </x:c>
      <x:c r="B50" s="2" t="str">
        <x:v>Resolve before ranking</x:v>
      </x:c>
      <x:c r="C50" s="8" t="str">
        <x:f>IF(C12="","",7-COUNT(C42:C48))</x:f>
      </x:c>
      <x:c r="D50" s="8" t="str">
        <x:f>IF(D12="","",7-COUNT(D42:D48))</x:f>
      </x:c>
      <x:c r="E50" s="8" t="str">
        <x:f>IF(E12="","",7-COUNT(E42:E48))</x:f>
      </x:c>
      <x:c r="F50" s="8" t="str">
        <x:f>IF(F12="","",7-COUNT(F42:F48))</x:f>
      </x:c>
    </x:row>
    <x:row r="51" ht="25" customHeight="1">
      <x:c r="A51" s="2"/>
      <x:c r="B51" s="2"/>
      <x:c r="C51" s="2"/>
      <x:c r="D51" s="2"/>
      <x:c r="E51" s="2"/>
      <x:c r="F51" s="2"/>
    </x:row>
    <x:row r="52" ht="25" customHeight="1">
      <x:c r="A52" s="5" t="str">
        <x:v>Ticket and individual transport inputs are per person. Baggage, extras, shared transport, parking and other inputs are GROUP totals.</x:v>
      </x:c>
      <x:c r="B52" s="2"/>
      <x:c r="C52" s="2"/>
      <x:c r="D52" s="2"/>
      <x:c r="E52" s="2"/>
      <x:c r="F52" s="2"/>
    </x:row>
    <x:row r="53" ht="25" customHeight="1">
      <x:c r="A53" s="5" t="str">
        <x:v>Known requires a numeric, non-negative amount. Unknown stays incomplete even if you enter a number.</x:v>
      </x:c>
      <x:c r="B53" s="2"/>
      <x:c r="C53" s="2"/>
      <x:c r="D53" s="2"/>
      <x:c r="E53" s="2"/>
      <x:c r="F53" s="2"/>
    </x:row>
    <x:row r="54" ht="25" customHeight="1">
      <x:c r="A54" s="5" t="str">
        <x:v>For unequal passenger fares, enter the group ticket total / traveller count as the per-person average.</x:v>
      </x:c>
      <x:c r="B54" s="2"/>
      <x:c r="C54" s="2"/>
      <x:c r="D54" s="2"/>
      <x:c r="E54" s="2"/>
      <x:c r="F54" s="2"/>
    </x:row>
    <x:row r="55" ht="25" customHeight="1">
      <x:c r="A55" s="5" t="str">
        <x:v>Included baggage or extras: choose Not needed. Enter only additional amounts not already included in the fare.</x:v>
      </x:c>
      <x:c r="B55" s="2"/>
      <x:c r="C55" s="2"/>
      <x:c r="D55" s="2"/>
      <x:c r="E55" s="2"/>
      <x:c r="F55" s="2"/>
    </x:row>
    <x:row r="56" ht="25" customHeight="1">
      <x:c r="A56" s="2"/>
      <x:c r="B56" s="2"/>
      <x:c r="C56" s="2"/>
      <x:c r="D56" s="2"/>
      <x:c r="E56" s="2"/>
      <x:c r="F56" s="2"/>
    </x:row>
    <x:row r="57" ht="25" customHeight="1">
      <x:c r="A57" s="2"/>
      <x:c r="B57" s="2"/>
      <x:c r="C57" s="2"/>
      <x:c r="D57" s="2"/>
      <x:c r="E57" s="2"/>
      <x:c r="F57" s="2"/>
    </x:row>
    <x:row r="58" ht="25" customHeight="1">
      <x:c r="A58" s="2"/>
      <x:c r="B58" s="2"/>
      <x:c r="C58" s="2"/>
      <x:c r="D58" s="2"/>
      <x:c r="E58" s="2"/>
      <x:c r="F58" s="2"/>
    </x:row>
  </x:sheetData>
  <x:conditionalFormatting sqref="C19:F19">
    <x:cfRule type="containsText" dxfId="0" priority="1" operator="containsText" text="Incomplete"/>
    <x:cfRule type="containsText" dxfId="1" priority="2" operator="containsText" text="Check setup"/>
  </x:conditionalFormatting>
  <x:conditionalFormatting sqref="C23:F23">
    <x:cfRule type="containsText" dxfId="2" priority="3" operator="containsText" text="lowest"/>
  </x:conditionalFormatting>
  <x:dataValidations count="16">
    <x:dataValidation type="list" sqref="C6">
      <x:formula1>"One-way,Return"</x:formula1>
    </x:dataValidation>
    <x:dataValidation type="whole" operator="between" sqref="C7">
      <x:formula1>1</x:formula1>
      <x:formula2>50</x:formula2>
    </x:dataValidation>
    <x:dataValidation type="list" sqref="C27:F27">
      <x:formula1>"Known,Unknown"</x:formula1>
    </x:dataValidation>
    <x:dataValidation type="decimal" operator="between" sqref="C28:F28">
      <x:formula1>0</x:formula1>
      <x:formula2>1000000</x:formula2>
    </x:dataValidation>
    <x:dataValidation type="list" sqref="C29:F29">
      <x:formula1>"Known,Not needed,Unknown"</x:formula1>
    </x:dataValidation>
    <x:dataValidation type="decimal" operator="between" sqref="C30:F30">
      <x:formula1>0</x:formula1>
      <x:formula2>1000000</x:formula2>
    </x:dataValidation>
    <x:dataValidation type="list" sqref="C31:F31">
      <x:formula1>"Known,Not needed,Unknown"</x:formula1>
    </x:dataValidation>
    <x:dataValidation type="decimal" operator="between" sqref="C32:F32">
      <x:formula1>0</x:formula1>
      <x:formula2>1000000</x:formula2>
    </x:dataValidation>
    <x:dataValidation type="list" sqref="C33:F33">
      <x:formula1>"Known,Not needed,Unknown"</x:formula1>
    </x:dataValidation>
    <x:dataValidation type="decimal" operator="between" sqref="C34:F34">
      <x:formula1>0</x:formula1>
      <x:formula2>1000000</x:formula2>
    </x:dataValidation>
    <x:dataValidation type="list" sqref="C35:F35">
      <x:formula1>"Known,Not needed,Unknown"</x:formula1>
    </x:dataValidation>
    <x:dataValidation type="decimal" operator="between" sqref="C36:F36">
      <x:formula1>0</x:formula1>
      <x:formula2>1000000</x:formula2>
    </x:dataValidation>
    <x:dataValidation type="list" sqref="C37:F37">
      <x:formula1>"Known,Not needed,Unknown"</x:formula1>
    </x:dataValidation>
    <x:dataValidation type="decimal" operator="between" sqref="C38:F38">
      <x:formula1>0</x:formula1>
      <x:formula2>1000000</x:formula2>
    </x:dataValidation>
    <x:dataValidation type="list" sqref="C39:F39">
      <x:formula1>"Known,Not needed,Unknown"</x:formula1>
    </x:dataValidation>
    <x:dataValidation type="decimal" operator="between" sqref="C40:F40">
      <x:formula1>0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36" hidden="0" customWidth="1"/>
    <x:col min="2" max="2" width="19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Worked examples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FICTIONAL inputs for arithmetic practice. Not current fares or live travel offers.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 t="str">
        <x:v>Solo A</x:v>
      </x:c>
      <x:c r="D5" s="2" t="str">
        <x:v>Solo B</x:v>
      </x:c>
      <x:c r="E5" s="2" t="str">
        <x:v>Group A</x:v>
      </x:c>
      <x:c r="F5" s="2" t="str">
        <x:v>Group B</x:v>
      </x:c>
    </x:row>
    <x:row r="6" ht="25" customHeight="1">
      <x:c r="A6" s="2" t="str">
        <x:v>Journey scope</x:v>
      </x:c>
      <x:c r="B6" s="2" t="str">
        <x:v>Whole journey</x:v>
      </x:c>
      <x:c r="C6" s="2" t="str">
        <x:v>Return</x:v>
      </x:c>
      <x:c r="D6" s="2" t="str">
        <x:v>Return</x:v>
      </x:c>
      <x:c r="E6" s="2" t="str">
        <x:v>Return</x:v>
      </x:c>
      <x:c r="F6" s="2" t="str">
        <x:v>Return</x:v>
      </x:c>
    </x:row>
    <x:row r="7" ht="25" customHeight="1">
      <x:c r="A7" s="2" t="str">
        <x:v>Travellers</x:v>
      </x:c>
      <x:c r="B7" s="2" t="str">
        <x:v>Same group</x:v>
      </x:c>
      <x:c r="C7" s="2" t="n">
        <x:v>1</x:v>
      </x:c>
      <x:c r="D7" s="2" t="n">
        <x:v>1</x:v>
      </x:c>
      <x:c r="E7" s="2" t="n">
        <x:v>3</x:v>
      </x:c>
      <x:c r="F7" s="2" t="n">
        <x:v>3</x:v>
      </x:c>
    </x:row>
    <x:row r="8" ht="25" customHeight="1">
      <x:c r="A8" s="2" t="str">
        <x:v>Route and travel dates</x:v>
      </x:c>
      <x:c r="B8" s="2" t="str">
        <x:v>Text note</x:v>
      </x:c>
      <x:c r="C8" s="2" t="str">
        <x:v>Example 1</x:v>
      </x:c>
      <x:c r="D8" s="2" t="str">
        <x:v>Example 1</x:v>
      </x:c>
      <x:c r="E8" s="2" t="str">
        <x:v>Example 2</x:v>
      </x:c>
      <x:c r="F8" s="2" t="str">
        <x:v>Example 2</x:v>
      </x:c>
    </x:row>
    <x:row r="9" ht="25" customHeight="1">
      <x:c r="A9" s="2" t="str">
        <x:v>Currency</x:v>
      </x:c>
      <x:c r="B9" s="2" t="str">
        <x:v>All amounts</x:v>
      </x:c>
      <x:c r="C9" s="2" t="str">
        <x:v>EUR</x:v>
      </x:c>
      <x:c r="D9" s="2" t="str">
        <x:v>EUR</x:v>
      </x:c>
      <x:c r="E9" s="2" t="str">
        <x:v>EUR</x:v>
      </x:c>
      <x:c r="F9" s="2" t="str">
        <x:v>EUR</x:v>
      </x:c>
    </x:row>
    <x:row r="10" ht="25" customHeight="1">
      <x:c r="A10" s="5" t="str">
        <x:v>Return: enter amounts for ALL legs. No amount is automatically doubled. Gold = input; grey = formula.</x:v>
      </x:c>
      <x:c r="B10" s="2"/>
      <x:c r="C10" s="2"/>
      <x:c r="D10" s="2"/>
      <x:c r="E10" s="2"/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42" customHeight="1">
      <x:c r="A12" s="2" t="str">
        <x:v>Offer name</x:v>
      </x:c>
      <x:c r="B12" s="2" t="str">
        <x:v>Required to start</x:v>
      </x:c>
      <x:c r="C12" s="7" t="str">
        <x:v>Solo A</x:v>
      </x:c>
      <x:c r="D12" s="7" t="str">
        <x:v>Solo B</x:v>
      </x:c>
      <x:c r="E12" s="7" t="str">
        <x:v>Group A</x:v>
      </x:c>
      <x:c r="F12" s="7" t="str">
        <x:v>Group B</x:v>
      </x:c>
    </x:row>
    <x:row r="13" ht="42" customHeight="1">
      <x:c r="A13" s="2" t="str">
        <x:v>Airports and itinerary</x:v>
      </x:c>
      <x:c r="B13" s="2" t="str">
        <x:v>Include airport codes</x:v>
      </x:c>
      <x:c r="C13" s="7" t="str">
        <x:v>Fictional airport A</x:v>
      </x:c>
      <x:c r="D13" s="7" t="str">
        <x:v>Fictional airport B</x:v>
      </x:c>
      <x:c r="E13" s="7" t="str">
        <x:v>Fictional airport A</x:v>
      </x:c>
      <x:c r="F13" s="7" t="str">
        <x:v>Fictional airport B</x:v>
      </x:c>
    </x:row>
    <x:row r="14" ht="42" customHeight="1">
      <x:c r="A14" s="2" t="str">
        <x:v>Quote reference / URL</x:v>
      </x:c>
      <x:c r="B14" s="2" t="str">
        <x:v>Optional source note</x:v>
      </x:c>
      <x:c r="C14" s="7" t="str">
        <x:v>Hypothetical example</x:v>
      </x:c>
      <x:c r="D14" s="7" t="str">
        <x:v>Hypothetical example</x:v>
      </x:c>
      <x:c r="E14" s="7" t="str">
        <x:v>Hypothetical example</x:v>
      </x:c>
      <x:c r="F14" s="7" t="str">
        <x:v>Hypothetical example</x:v>
      </x:c>
    </x:row>
    <x:row r="15" ht="42" customHeight="1">
      <x:c r="A15" s="2" t="str">
        <x:v>Quote checked</x:v>
      </x:c>
      <x:c r="B15" s="2" t="str">
        <x:v>Date/time note</x:v>
      </x:c>
      <x:c r="C15" s="7" t="str">
        <x:v>Not a live quote</x:v>
      </x:c>
      <x:c r="D15" s="7" t="str">
        <x:v>Not a live quote</x:v>
      </x:c>
      <x:c r="E15" s="7" t="str">
        <x:v>Not a live quote</x:v>
      </x:c>
      <x:c r="F15" s="7" t="str">
        <x:v>Not a live quote</x:v>
      </x:c>
    </x:row>
    <x:row r="16" ht="42" customHeight="1">
      <x:c r="A16" s="2" t="str">
        <x:v>Chosen transport plan</x:v>
      </x:c>
      <x:c r="B16" s="2" t="str">
        <x:v>Avoid alternatives</x:v>
      </x:c>
      <x:c r="C16" s="7" t="str">
        <x:v>Individual ground tickets</x:v>
      </x:c>
      <x:c r="D16" s="7" t="str">
        <x:v>Individual ground tickets</x:v>
      </x:c>
      <x:c r="E16" s="7" t="str">
        <x:v>One shared transfer</x:v>
      </x:c>
      <x:c r="F16" s="7" t="str">
        <x:v>One shared transfer</x:v>
      </x:c>
    </x:row>
    <x:row r="17" ht="42" customHeight="1">
      <x:c r="A17" s="2" t="str">
        <x:v>Time / comfort notes</x:v>
      </x:c>
      <x:c r="B17" s="2" t="str">
        <x:v>Not monetised</x:v>
      </x:c>
      <x:c r="C17" s="7" t="str">
        <x:v>Compare time separately</x:v>
      </x:c>
      <x:c r="D17" s="7" t="str">
        <x:v>Compare time separately</x:v>
      </x:c>
      <x:c r="E17" s="7" t="str">
        <x:v>3 people share the EUR 72</x:v>
      </x:c>
      <x:c r="F17" s="7" t="str">
        <x:v>3 people share the EUR 48</x:v>
      </x:c>
    </x:row>
    <x:row r="18" ht="25" customHeight="1">
      <x:c r="A18" s="2"/>
      <x:c r="B18" s="2"/>
      <x:c r="C18" s="2"/>
      <x:c r="D18" s="2"/>
      <x:c r="E18" s="2"/>
      <x:c r="F18" s="2"/>
    </x:row>
    <x:row r="19" ht="31" customHeight="1">
      <x:c r="A19" s="2" t="str">
        <x:v>Readiness</x:v>
      </x:c>
      <x:c r="B19" s="2" t="str">
        <x:v>All 7 categories</x:v>
      </x:c>
      <x:c r="C19" s="9" t="str">
        <x:f>IF(C12="","Not started",IF(AND(ISNUMBER(C$7),C$7&gt;=1,C$7&lt;=50,C$7=INT(C$7),OR(C$6="One-way",C$6="Return")),IF(COUNT(C42:C48)=7,"Complete","Incomplete"),"Check setup"))</x:f>
        <x:v>Complete</x:v>
      </x:c>
      <x:c r="D19" s="9" t="str">
        <x:f>IF(D12="","Not started",IF(AND(ISNUMBER(D$7),D$7&gt;=1,D$7&lt;=50,D$7=INT(D$7),OR(D$6="One-way",D$6="Return")),IF(COUNT(D42:D48)=7,"Complete","Incomplete"),"Check setup"))</x:f>
        <x:v>Complete</x:v>
      </x:c>
      <x:c r="E19" s="9" t="str">
        <x:f>IF(E12="","Not started",IF(AND(ISNUMBER(E$7),E$7&gt;=1,E$7&lt;=50,E$7=INT(E$7),OR(E$6="One-way",E$6="Return")),IF(COUNT(E42:E48)=7,"Complete","Incomplete"),"Check setup"))</x:f>
        <x:v>Complete</x:v>
      </x:c>
      <x:c r="F19" s="9" t="str">
        <x:f>IF(F12="","Not started",IF(AND(ISNUMBER(F$7),F$7&gt;=1,F$7&lt;=50,F$7=INT(F$7),OR(F$6="One-way",F$6="Return")),IF(COUNT(F42:F48)=7,"Complete","Incomplete"),"Check setup"))</x:f>
        <x:v>Complete</x:v>
      </x:c>
    </x:row>
    <x:row r="20" ht="31" customHeight="1">
      <x:c r="A20" s="10" t="str">
        <x:v>Group total</x:v>
      </x:c>
      <x:c r="B20" s="10" t="str">
        <x:v>EUR / journey</x:v>
      </x:c>
      <x:c r="C20" s="12" t="n">
        <x:f>IF(C19="Complete",ROUND(SUM(C42:C48),2),"")</x:f>
        <x:v>138</x:v>
      </x:c>
      <x:c r="D20" s="12" t="n">
        <x:f>IF(D19="Complete",ROUND(SUM(D42:D48),2),"")</x:f>
        <x:v>131</x:v>
      </x:c>
      <x:c r="E20" s="12" t="n">
        <x:f>IF(E19="Complete",ROUND(SUM(E42:E48),2),"")</x:f>
        <x:v>444</x:v>
      </x:c>
      <x:c r="F20" s="12" t="n">
        <x:f>IF(F19="Complete",ROUND(SUM(F42:F48),2),"")</x:f>
        <x:v>393</x:v>
      </x:c>
    </x:row>
    <x:row r="21" ht="31" customHeight="1">
      <x:c r="A21" s="2" t="str">
        <x:v>Average per person</x:v>
      </x:c>
      <x:c r="B21" s="2" t="str">
        <x:v>EUR / journey</x:v>
      </x:c>
      <x:c r="C21" s="13" t="n">
        <x:f>IF(C19="Complete",ROUND(C20/C$7,2),"")</x:f>
        <x:v>138</x:v>
      </x:c>
      <x:c r="D21" s="13" t="n">
        <x:f>IF(D19="Complete",ROUND(D20/D$7,2),"")</x:f>
        <x:v>131</x:v>
      </x:c>
      <x:c r="E21" s="13" t="n">
        <x:f>IF(E19="Complete",ROUND(E20/E$7,2),"")</x:f>
        <x:v>148</x:v>
      </x:c>
      <x:c r="F21" s="13" t="n">
        <x:f>IF(F19="Complete",ROUND(F20/F$7,2),"")</x:f>
        <x:v>131</x:v>
      </x:c>
    </x:row>
    <x:row r="22" ht="31" customHeight="1">
      <x:c r="A22" s="2" t="str">
        <x:v>Above lowest complete</x:v>
      </x:c>
      <x:c r="B22" s="2" t="str">
        <x:v>EUR / group</x:v>
      </x:c>
      <x:c r="C22" s="13" t="n">
        <x:f>IF(C19="Complete",ROUND(C20-MIN($C$20:$D$20),2),"")</x:f>
        <x:v>7</x:v>
      </x:c>
      <x:c r="D22" s="13" t="n">
        <x:f>IF(D19="Complete",ROUND(D20-MIN($C$20:$D$20),2),"")</x:f>
        <x:v>0</x:v>
      </x:c>
      <x:c r="E22" s="13" t="n">
        <x:f>IF(E19="Complete",ROUND(E20-MIN($E$20:$F$20),2),"")</x:f>
        <x:v>51</x:v>
      </x:c>
      <x:c r="F22" s="13" t="n">
        <x:f>IF(F19="Complete",ROUND(F20-MIN($E$20:$F$20),2),"")</x:f>
        <x:v>0</x:v>
      </x:c>
    </x:row>
    <x:row r="23" ht="31" customHeight="1">
      <x:c r="A23" s="2" t="str">
        <x:v>Cost position</x:v>
      </x:c>
      <x:c r="B23" s="2" t="str">
        <x:v>Complete offers only</x:v>
      </x:c>
      <x:c r="C23" s="9" t="str">
        <x:f>IF(C19&lt;&gt;"Complete","",IF(COUNT($C$20:$D$20)=1,"Only complete offer",IF(C22=0,IF(COUNTIFS($C$20:$D$20,C20)&gt;1,"Tied lowest","Lowest complete"),"Higher cost")))</x:f>
        <x:v>Higher cost</x:v>
      </x:c>
      <x:c r="D23" s="9" t="str">
        <x:f>IF(D19&lt;&gt;"Complete","",IF(COUNT($C$20:$D$20)=1,"Only complete offer",IF(D22=0,IF(COUNTIFS($C$20:$D$20,D20)&gt;1,"Tied lowest","Lowest complete"),"Higher cost")))</x:f>
        <x:v>Lowest complete</x:v>
      </x:c>
      <x:c r="E23" s="9" t="str">
        <x:f>IF(E19&lt;&gt;"Complete","",IF(COUNT($E$20:$F$20)=1,"Only complete offer",IF(E22=0,IF(COUNTIFS($E$20:$F$20,E20)&gt;1,"Tied lowest","Lowest complete"),"Higher cost")))</x:f>
        <x:v>Higher cost</x:v>
      </x:c>
      <x:c r="F23" s="9" t="str">
        <x:f>IF(F19&lt;&gt;"Complete","",IF(COUNT($E$20:$F$20)=1,"Only complete offer",IF(F22=0,IF(COUNTIFS($E$20:$F$20,F20)&gt;1,"Tied lowest","Lowest complete"),"Higher cost")))</x:f>
        <x:v>Lowest complete</x:v>
      </x:c>
    </x:row>
    <x:row r="24" ht="25" customHeight="1">
      <x:c r="A24" s="2"/>
      <x:c r="B24" s="2"/>
      <x:c r="C24" s="2"/>
      <x:c r="D24" s="2"/>
      <x:c r="E24" s="2"/>
      <x:c r="F24" s="2"/>
    </x:row>
    <x:row r="25" ht="29" customHeight="1">
      <x:c r="A25" s="15" t="str">
        <x:v>Cost inputs</x:v>
      </x:c>
      <x:c r="B25" s="15"/>
      <x:c r="C25" s="15"/>
      <x:c r="D25" s="15"/>
      <x:c r="E25" s="15"/>
      <x:c r="F25" s="15"/>
    </x:row>
    <x:row r="26" ht="25" customHeight="1">
      <x:c r="A26" s="5" t="str">
        <x:v>Each category has a status row and an amount row. Use Not needed only with a blank amount or 0.</x:v>
      </x:c>
      <x:c r="B26" s="2"/>
      <x:c r="C26" s="2"/>
      <x:c r="D26" s="2"/>
      <x:c r="E26" s="2"/>
      <x:c r="F26" s="2"/>
    </x:row>
    <x:row r="27" ht="25" customHeight="1">
      <x:c r="A27" s="2" t="str">
        <x:v>Ticket fare status</x:v>
      </x:c>
      <x:c r="B27" s="2" t="str">
        <x:v>Per person</x:v>
      </x:c>
      <x:c r="C27" s="6" t="str">
        <x:v>Known</x:v>
      </x:c>
      <x:c r="D27" s="6" t="str">
        <x:v>Known</x:v>
      </x:c>
      <x:c r="E27" s="6" t="str">
        <x:v>Known</x:v>
      </x:c>
      <x:c r="F27" s="6" t="str">
        <x:v>Known</x:v>
      </x:c>
    </x:row>
    <x:row r="28" ht="25" customHeight="1">
      <x:c r="A28" s="17" t="str">
        <x:v>Amount (EUR)</x:v>
      </x:c>
      <x:c r="B28" s="17" t="str">
        <x:v>Per person</x:v>
      </x:c>
      <x:c r="C28" s="18" t="n">
        <x:v>80</x:v>
      </x:c>
      <x:c r="D28" s="18" t="n">
        <x:v>115</x:v>
      </x:c>
      <x:c r="E28" s="18" t="n">
        <x:v>90</x:v>
      </x:c>
      <x:c r="F28" s="18" t="n">
        <x:v>105</x:v>
      </x:c>
    </x:row>
    <x:row r="29" ht="25" customHeight="1">
      <x:c r="A29" s="2" t="str">
        <x:v>Baggage status</x:v>
      </x:c>
      <x:c r="B29" s="2" t="str">
        <x:v>Whole group</x:v>
      </x:c>
      <x:c r="C29" s="6" t="str">
        <x:v>Not needed</x:v>
      </x:c>
      <x:c r="D29" s="6" t="str">
        <x:v>Not needed</x:v>
      </x:c>
      <x:c r="E29" s="6" t="str">
        <x:v>Known</x:v>
      </x:c>
      <x:c r="F29" s="6" t="str">
        <x:v>Known</x:v>
      </x:c>
    </x:row>
    <x:row r="30" ht="25" customHeight="1">
      <x:c r="A30" s="17" t="str">
        <x:v>Amount (EUR)</x:v>
      </x:c>
      <x:c r="B30" s="17" t="str">
        <x:v>Whole group</x:v>
      </x:c>
      <x:c r="C30" s="18"/>
      <x:c r="D30" s="18"/>
      <x:c r="E30" s="18" t="n">
        <x:v>84</x:v>
      </x:c>
      <x:c r="F30" s="18" t="n">
        <x:v>30</x:v>
      </x:c>
    </x:row>
    <x:row r="31" ht="25" customHeight="1">
      <x:c r="A31" s="2" t="str">
        <x:v>Flight extras status</x:v>
      </x:c>
      <x:c r="B31" s="2" t="str">
        <x:v>Whole group</x:v>
      </x:c>
      <x:c r="C31" s="6" t="str">
        <x:v>Not needed</x:v>
      </x:c>
      <x:c r="D31" s="6" t="str">
        <x:v>Not needed</x:v>
      </x:c>
      <x:c r="E31" s="6" t="str">
        <x:v>Known</x:v>
      </x:c>
      <x:c r="F31" s="6" t="str">
        <x:v>Not needed</x:v>
      </x:c>
    </x:row>
    <x:row r="32" ht="25" customHeight="1">
      <x:c r="A32" s="17" t="str">
        <x:v>Amount (EUR)</x:v>
      </x:c>
      <x:c r="B32" s="17" t="str">
        <x:v>Whole group</x:v>
      </x:c>
      <x:c r="C32" s="18"/>
      <x:c r="D32" s="18"/>
      <x:c r="E32" s="18" t="n">
        <x:v>18</x:v>
      </x:c>
      <x:c r="F32" s="18"/>
    </x:row>
    <x:row r="33" ht="25" customHeight="1">
      <x:c r="A33" s="2" t="str">
        <x:v>Ground transport tickets status</x:v>
      </x:c>
      <x:c r="B33" s="2" t="str">
        <x:v>Per person</x:v>
      </x:c>
      <x:c r="C33" s="6" t="str">
        <x:v>Known</x:v>
      </x:c>
      <x:c r="D33" s="6" t="str">
        <x:v>Known</x:v>
      </x:c>
      <x:c r="E33" s="6" t="str">
        <x:v>Not needed</x:v>
      </x:c>
      <x:c r="F33" s="6" t="str">
        <x:v>Not needed</x:v>
      </x:c>
    </x:row>
    <x:row r="34" ht="25" customHeight="1">
      <x:c r="A34" s="17" t="str">
        <x:v>Amount (EUR)</x:v>
      </x:c>
      <x:c r="B34" s="17" t="str">
        <x:v>Per person</x:v>
      </x:c>
      <x:c r="C34" s="18" t="n">
        <x:v>58</x:v>
      </x:c>
      <x:c r="D34" s="18" t="n">
        <x:v>16</x:v>
      </x:c>
      <x:c r="E34" s="18"/>
      <x:c r="F34" s="18"/>
    </x:row>
    <x:row r="35" ht="25" customHeight="1">
      <x:c r="A35" s="2" t="str">
        <x:v>Shared ground transport status</x:v>
      </x:c>
      <x:c r="B35" s="2" t="str">
        <x:v>Whole group</x:v>
      </x:c>
      <x:c r="C35" s="6" t="str">
        <x:v>Not needed</x:v>
      </x:c>
      <x:c r="D35" s="6" t="str">
        <x:v>Not needed</x:v>
      </x:c>
      <x:c r="E35" s="6" t="str">
        <x:v>Known</x:v>
      </x:c>
      <x:c r="F35" s="6" t="str">
        <x:v>Known</x:v>
      </x:c>
    </x:row>
    <x:row r="36" ht="25" customHeight="1">
      <x:c r="A36" s="17" t="str">
        <x:v>Amount (EUR)</x:v>
      </x:c>
      <x:c r="B36" s="17" t="str">
        <x:v>Whole group</x:v>
      </x:c>
      <x:c r="C36" s="18"/>
      <x:c r="D36" s="18"/>
      <x:c r="E36" s="18" t="n">
        <x:v>72</x:v>
      </x:c>
      <x:c r="F36" s="18" t="n">
        <x:v>48</x:v>
      </x:c>
    </x:row>
    <x:row r="37" ht="25" customHeight="1">
      <x:c r="A37" s="2" t="str">
        <x:v>Parking status</x:v>
      </x:c>
      <x:c r="B37" s="2" t="str">
        <x:v>Whole group</x:v>
      </x:c>
      <x:c r="C37" s="6" t="str">
        <x:v>Not needed</x:v>
      </x:c>
      <x:c r="D37" s="6" t="str">
        <x:v>Not needed</x:v>
      </x:c>
      <x:c r="E37" s="6" t="str">
        <x:v>Not needed</x:v>
      </x:c>
      <x:c r="F37" s="6" t="str">
        <x:v>Not needed</x:v>
      </x:c>
    </x:row>
    <x:row r="38" ht="25" customHeight="1">
      <x:c r="A38" s="17" t="str">
        <x:v>Amount (EUR)</x:v>
      </x:c>
      <x:c r="B38" s="17" t="str">
        <x:v>Whole group</x:v>
      </x:c>
      <x:c r="C38" s="18"/>
      <x:c r="D38" s="18"/>
      <x:c r="E38" s="18"/>
      <x:c r="F38" s="18"/>
    </x:row>
    <x:row r="39" ht="25" customHeight="1">
      <x:c r="A39" s="2" t="str">
        <x:v>Other journey costs status</x:v>
      </x:c>
      <x:c r="B39" s="2" t="str">
        <x:v>Whole group</x:v>
      </x:c>
      <x:c r="C39" s="6" t="str">
        <x:v>Not needed</x:v>
      </x:c>
      <x:c r="D39" s="6" t="str">
        <x:v>Not needed</x:v>
      </x:c>
      <x:c r="E39" s="6" t="str">
        <x:v>Not needed</x:v>
      </x:c>
      <x:c r="F39" s="6" t="str">
        <x:v>Not needed</x:v>
      </x:c>
    </x:row>
    <x:row r="40" ht="25" customHeight="1">
      <x:c r="A40" s="17" t="str">
        <x:v>Amount (EUR)</x:v>
      </x:c>
      <x:c r="B40" s="17" t="str">
        <x:v>Whole group</x:v>
      </x:c>
      <x:c r="C40" s="18"/>
      <x:c r="D40" s="18"/>
      <x:c r="E40" s="18"/>
      <x:c r="F40" s="18"/>
    </x:row>
    <x:row r="41" ht="29" customHeight="1">
      <x:c r="A41" s="15" t="str">
        <x:v>Calculation detail</x:v>
      </x:c>
      <x:c r="B41" s="15"/>
      <x:c r="C41" s="15"/>
      <x:c r="D41" s="15"/>
      <x:c r="E41" s="15"/>
      <x:c r="F41" s="15"/>
    </x:row>
    <x:row r="42" ht="25" customHeight="1">
      <x:c r="A42" s="2" t="str">
        <x:v>Ticket fare</x:v>
      </x:c>
      <x:c r="B42" s="2" t="str">
        <x:v>Group amount</x:v>
      </x:c>
      <x:c r="C42" s="19" t="n">
        <x:f>IF(C27="Known",IF(AND(ISNUMBER(C28),C28&gt;=0),C28*C$7,""),"")</x:f>
        <x:v>80</x:v>
      </x:c>
      <x:c r="D42" s="19" t="n">
        <x:f>IF(D27="Known",IF(AND(ISNUMBER(D28),D28&gt;=0),D28*D$7,""),"")</x:f>
        <x:v>115</x:v>
      </x:c>
      <x:c r="E42" s="19" t="n">
        <x:f>IF(E27="Known",IF(AND(ISNUMBER(E28),E28&gt;=0),E28*E$7,""),"")</x:f>
        <x:v>270</x:v>
      </x:c>
      <x:c r="F42" s="19" t="n">
        <x:f>IF(F27="Known",IF(AND(ISNUMBER(F28),F28&gt;=0),F28*F$7,""),"")</x:f>
        <x:v>315</x:v>
      </x:c>
    </x:row>
    <x:row r="43" ht="25" customHeight="1">
      <x:c r="A43" s="2" t="str">
        <x:v>Baggage</x:v>
      </x:c>
      <x:c r="B43" s="2" t="str">
        <x:v>Group amount</x:v>
      </x:c>
      <x:c r="C43" s="19" t="n">
        <x:f>IF(C29="Known",IF(AND(ISNUMBER(C30),C30&gt;=0),C30,""),IF(AND(C29="Not needed",OR(C30="",AND(ISNUMBER(C30),C30=0))),0,""))</x:f>
        <x:v>0</x:v>
      </x:c>
      <x:c r="D43" s="19" t="n">
        <x:f>IF(D29="Known",IF(AND(ISNUMBER(D30),D30&gt;=0),D30,""),IF(AND(D29="Not needed",OR(D30="",AND(ISNUMBER(D30),D30=0))),0,""))</x:f>
        <x:v>0</x:v>
      </x:c>
      <x:c r="E43" s="19" t="n">
        <x:f>IF(E29="Known",IF(AND(ISNUMBER(E30),E30&gt;=0),E30,""),IF(AND(E29="Not needed",OR(E30="",AND(ISNUMBER(E30),E30=0))),0,""))</x:f>
        <x:v>84</x:v>
      </x:c>
      <x:c r="F43" s="19" t="n">
        <x:f>IF(F29="Known",IF(AND(ISNUMBER(F30),F30&gt;=0),F30,""),IF(AND(F29="Not needed",OR(F30="",AND(ISNUMBER(F30),F30=0))),0,""))</x:f>
        <x:v>30</x:v>
      </x:c>
    </x:row>
    <x:row r="44" ht="25" customHeight="1">
      <x:c r="A44" s="2" t="str">
        <x:v>Flight extras</x:v>
      </x:c>
      <x:c r="B44" s="2" t="str">
        <x:v>Group amount</x:v>
      </x:c>
      <x:c r="C44" s="19" t="n">
        <x:f>IF(C31="Known",IF(AND(ISNUMBER(C32),C32&gt;=0),C32,""),IF(AND(C31="Not needed",OR(C32="",AND(ISNUMBER(C32),C32=0))),0,""))</x:f>
        <x:v>0</x:v>
      </x:c>
      <x:c r="D44" s="19" t="n">
        <x:f>IF(D31="Known",IF(AND(ISNUMBER(D32),D32&gt;=0),D32,""),IF(AND(D31="Not needed",OR(D32="",AND(ISNUMBER(D32),D32=0))),0,""))</x:f>
        <x:v>0</x:v>
      </x:c>
      <x:c r="E44" s="19" t="n">
        <x:f>IF(E31="Known",IF(AND(ISNUMBER(E32),E32&gt;=0),E32,""),IF(AND(E31="Not needed",OR(E32="",AND(ISNUMBER(E32),E32=0))),0,""))</x:f>
        <x:v>18</x:v>
      </x:c>
      <x:c r="F44" s="19" t="n">
        <x:f>IF(F31="Known",IF(AND(ISNUMBER(F32),F32&gt;=0),F32,""),IF(AND(F31="Not needed",OR(F32="",AND(ISNUMBER(F32),F32=0))),0,""))</x:f>
        <x:v>0</x:v>
      </x:c>
    </x:row>
    <x:row r="45" ht="25" customHeight="1">
      <x:c r="A45" s="2" t="str">
        <x:v>Ground transport tickets</x:v>
      </x:c>
      <x:c r="B45" s="2" t="str">
        <x:v>Group amount</x:v>
      </x:c>
      <x:c r="C45" s="19" t="n">
        <x:f>IF(C33="Known",IF(AND(ISNUMBER(C34),C34&gt;=0),C34*C$7,""),IF(AND(C33="Not needed",OR(C34="",AND(ISNUMBER(C34),C34=0))),0,""))</x:f>
        <x:v>58</x:v>
      </x:c>
      <x:c r="D45" s="19" t="n">
        <x:f>IF(D33="Known",IF(AND(ISNUMBER(D34),D34&gt;=0),D34*D$7,""),IF(AND(D33="Not needed",OR(D34="",AND(ISNUMBER(D34),D34=0))),0,""))</x:f>
        <x:v>16</x:v>
      </x:c>
      <x:c r="E45" s="19" t="n">
        <x:f>IF(E33="Known",IF(AND(ISNUMBER(E34),E34&gt;=0),E34*E$7,""),IF(AND(E33="Not needed",OR(E34="",AND(ISNUMBER(E34),E34=0))),0,""))</x:f>
        <x:v>0</x:v>
      </x:c>
      <x:c r="F45" s="19" t="n">
        <x:f>IF(F33="Known",IF(AND(ISNUMBER(F34),F34&gt;=0),F34*F$7,""),IF(AND(F33="Not needed",OR(F34="",AND(ISNUMBER(F34),F34=0))),0,""))</x:f>
        <x:v>0</x:v>
      </x:c>
    </x:row>
    <x:row r="46" ht="25" customHeight="1">
      <x:c r="A46" s="2" t="str">
        <x:v>Shared ground transport</x:v>
      </x:c>
      <x:c r="B46" s="2" t="str">
        <x:v>Group amount</x:v>
      </x:c>
      <x:c r="C46" s="19" t="n">
        <x:f>IF(C35="Known",IF(AND(ISNUMBER(C36),C36&gt;=0),C36,""),IF(AND(C35="Not needed",OR(C36="",AND(ISNUMBER(C36),C36=0))),0,""))</x:f>
        <x:v>0</x:v>
      </x:c>
      <x:c r="D46" s="19" t="n">
        <x:f>IF(D35="Known",IF(AND(ISNUMBER(D36),D36&gt;=0),D36,""),IF(AND(D35="Not needed",OR(D36="",AND(ISNUMBER(D36),D36=0))),0,""))</x:f>
        <x:v>0</x:v>
      </x:c>
      <x:c r="E46" s="19" t="n">
        <x:f>IF(E35="Known",IF(AND(ISNUMBER(E36),E36&gt;=0),E36,""),IF(AND(E35="Not needed",OR(E36="",AND(ISNUMBER(E36),E36=0))),0,""))</x:f>
        <x:v>72</x:v>
      </x:c>
      <x:c r="F46" s="19" t="n">
        <x:f>IF(F35="Known",IF(AND(ISNUMBER(F36),F36&gt;=0),F36,""),IF(AND(F35="Not needed",OR(F36="",AND(ISNUMBER(F36),F36=0))),0,""))</x:f>
        <x:v>48</x:v>
      </x:c>
    </x:row>
    <x:row r="47" ht="25" customHeight="1">
      <x:c r="A47" s="2" t="str">
        <x:v>Parking</x:v>
      </x:c>
      <x:c r="B47" s="2" t="str">
        <x:v>Group amount</x:v>
      </x:c>
      <x:c r="C47" s="19" t="n">
        <x:f>IF(C37="Known",IF(AND(ISNUMBER(C38),C38&gt;=0),C38,""),IF(AND(C37="Not needed",OR(C38="",AND(ISNUMBER(C38),C38=0))),0,""))</x:f>
        <x:v>0</x:v>
      </x:c>
      <x:c r="D47" s="19" t="n">
        <x:f>IF(D37="Known",IF(AND(ISNUMBER(D38),D38&gt;=0),D38,""),IF(AND(D37="Not needed",OR(D38="",AND(ISNUMBER(D38),D38=0))),0,""))</x:f>
        <x:v>0</x:v>
      </x:c>
      <x:c r="E47" s="19" t="n">
        <x:f>IF(E37="Known",IF(AND(ISNUMBER(E38),E38&gt;=0),E38,""),IF(AND(E37="Not needed",OR(E38="",AND(ISNUMBER(E38),E38=0))),0,""))</x:f>
        <x:v>0</x:v>
      </x:c>
      <x:c r="F47" s="19" t="n">
        <x:f>IF(F37="Known",IF(AND(ISNUMBER(F38),F38&gt;=0),F38,""),IF(AND(F37="Not needed",OR(F38="",AND(ISNUMBER(F38),F38=0))),0,""))</x:f>
        <x:v>0</x:v>
      </x:c>
    </x:row>
    <x:row r="48" ht="25" customHeight="1">
      <x:c r="A48" s="2" t="str">
        <x:v>Other journey costs</x:v>
      </x:c>
      <x:c r="B48" s="2" t="str">
        <x:v>Group amount</x:v>
      </x:c>
      <x:c r="C48" s="19" t="n">
        <x:f>IF(C39="Known",IF(AND(ISNUMBER(C40),C40&gt;=0),C40,""),IF(AND(C39="Not needed",OR(C40="",AND(ISNUMBER(C40),C40=0))),0,""))</x:f>
        <x:v>0</x:v>
      </x:c>
      <x:c r="D48" s="19" t="n">
        <x:f>IF(D39="Known",IF(AND(ISNUMBER(D40),D40&gt;=0),D40,""),IF(AND(D39="Not needed",OR(D40="",AND(ISNUMBER(D40),D40=0))),0,""))</x:f>
        <x:v>0</x:v>
      </x:c>
      <x:c r="E48" s="19" t="n">
        <x:f>IF(E39="Known",IF(AND(ISNUMBER(E40),E40&gt;=0),E40,""),IF(AND(E39="Not needed",OR(E40="",AND(ISNUMBER(E40),E40=0))),0,""))</x:f>
        <x:v>0</x:v>
      </x:c>
      <x:c r="F48" s="19" t="n">
        <x:f>IF(F39="Known",IF(AND(ISNUMBER(F40),F40&gt;=0),F40,""),IF(AND(F39="Not needed",OR(F40="",AND(ISNUMBER(F40),F40=0))),0,""))</x:f>
        <x:v>0</x:v>
      </x:c>
    </x:row>
    <x:row r="49" ht="25" customHeight="1">
      <x:c r="A49" s="2" t="str">
        <x:v>Known subtotal</x:v>
      </x:c>
      <x:c r="B49" s="2" t="str">
        <x:v>Not a final total</x:v>
      </x:c>
      <x:c r="C49" s="19" t="n">
        <x:f>IF(C12="","",ROUND(SUM(C42:C48),2))</x:f>
        <x:v>138</x:v>
      </x:c>
      <x:c r="D49" s="19" t="n">
        <x:f>IF(D12="","",ROUND(SUM(D42:D48),2))</x:f>
        <x:v>131</x:v>
      </x:c>
      <x:c r="E49" s="19" t="n">
        <x:f>IF(E12="","",ROUND(SUM(E42:E48),2))</x:f>
        <x:v>444</x:v>
      </x:c>
      <x:c r="F49" s="19" t="n">
        <x:f>IF(F12="","",ROUND(SUM(F42:F48),2))</x:f>
        <x:v>393</x:v>
      </x:c>
    </x:row>
    <x:row r="50" ht="25" customHeight="1">
      <x:c r="A50" s="2" t="str">
        <x:v>Unresolved categories</x:v>
      </x:c>
      <x:c r="B50" s="2" t="str">
        <x:v>Resolve before ranking</x:v>
      </x:c>
      <x:c r="C50" s="8" t="n">
        <x:f>IF(C12="","",7-COUNT(C42:C48))</x:f>
        <x:v>0</x:v>
      </x:c>
      <x:c r="D50" s="8" t="n">
        <x:f>IF(D12="","",7-COUNT(D42:D48))</x:f>
        <x:v>0</x:v>
      </x:c>
      <x:c r="E50" s="8" t="n">
        <x:f>IF(E12="","",7-COUNT(E42:E48))</x:f>
        <x:v>0</x:v>
      </x:c>
      <x:c r="F50" s="8" t="n">
        <x:f>IF(F12="","",7-COUNT(F42:F48))</x:f>
        <x:v>0</x:v>
      </x:c>
    </x:row>
    <x:row r="51" ht="25" customHeight="1">
      <x:c r="A51" s="2"/>
      <x:c r="B51" s="2"/>
      <x:c r="C51" s="2"/>
      <x:c r="D51" s="2"/>
      <x:c r="E51" s="2"/>
      <x:c r="F51" s="2"/>
    </x:row>
    <x:row r="52" ht="25" customHeight="1">
      <x:c r="A52" s="5" t="str">
        <x:v>Ticket and individual transport inputs are per person. Baggage, extras, shared transport, parking and other inputs are GROUP totals.</x:v>
      </x:c>
      <x:c r="B52" s="2"/>
      <x:c r="C52" s="2"/>
      <x:c r="D52" s="2"/>
      <x:c r="E52" s="2"/>
      <x:c r="F52" s="2"/>
    </x:row>
    <x:row r="53" ht="25" customHeight="1">
      <x:c r="A53" s="5" t="str">
        <x:v>Known requires a numeric, non-negative amount. Unknown stays incomplete even if you enter a number.</x:v>
      </x:c>
      <x:c r="B53" s="2"/>
      <x:c r="C53" s="2"/>
      <x:c r="D53" s="2"/>
      <x:c r="E53" s="2"/>
      <x:c r="F53" s="2"/>
    </x:row>
    <x:row r="54" ht="25" customHeight="1">
      <x:c r="A54" s="5" t="str">
        <x:v>For unequal passenger fares, enter the group ticket total / traveller count as the per-person average.</x:v>
      </x:c>
      <x:c r="B54" s="2"/>
      <x:c r="C54" s="2"/>
      <x:c r="D54" s="2"/>
      <x:c r="E54" s="2"/>
      <x:c r="F54" s="2"/>
    </x:row>
    <x:row r="55" ht="25" customHeight="1">
      <x:c r="A55" s="5" t="str">
        <x:v>Included baggage or extras: choose Not needed. Enter only additional amounts not already included in the fare.</x:v>
      </x:c>
      <x:c r="B55" s="2"/>
      <x:c r="C55" s="2"/>
      <x:c r="D55" s="2"/>
      <x:c r="E55" s="2"/>
      <x:c r="F55" s="2"/>
    </x:row>
    <x:row r="56" ht="25" customHeight="1">
      <x:c r="A56" s="2"/>
      <x:c r="B56" s="2"/>
      <x:c r="C56" s="2"/>
      <x:c r="D56" s="2"/>
      <x:c r="E56" s="2"/>
      <x:c r="F56" s="2"/>
    </x:row>
    <x:row r="57" ht="25" customHeight="1">
      <x:c r="A57" s="5" t="str">
        <x:v>Example 1: Solo B costs EUR 131 vs EUR 138 for Solo A, despite the higher fare. Difference: EUR 7.</x:v>
      </x:c>
      <x:c r="B57" s="2"/>
      <x:c r="C57" s="2"/>
      <x:c r="D57" s="2"/>
      <x:c r="E57" s="2"/>
      <x:c r="F57" s="2"/>
    </x:row>
    <x:row r="58" ht="25" customHeight="1">
      <x:c r="A58" s="5" t="str">
        <x:v>Example 2: Group B costs EUR 393 vs EUR 444 for Group A. Per person: EUR 131 vs EUR 148. Group difference: EUR 51.</x:v>
      </x:c>
      <x:c r="B58" s="2"/>
      <x:c r="C58" s="2"/>
      <x:c r="D58" s="2"/>
      <x:c r="E58" s="2"/>
      <x:c r="F58" s="2"/>
    </x:row>
  </x:sheetData>
  <x:conditionalFormatting sqref="C19:F19">
    <x:cfRule type="containsText" dxfId="3" priority="1" operator="containsText" text="Incomplete"/>
    <x:cfRule type="containsText" dxfId="4" priority="2" operator="containsText" text="Check setup"/>
  </x:conditionalFormatting>
  <x:conditionalFormatting sqref="C23:F23">
    <x:cfRule type="containsText" dxfId="5" priority="3" operator="containsText" text="lowest"/>
  </x:conditionalFormatting>
  <x:dataValidations count="14">
    <x:dataValidation type="list" sqref="C27:F27">
      <x:formula1>"Known,Unknown"</x:formula1>
    </x:dataValidation>
    <x:dataValidation type="decimal" operator="between" sqref="C28:F28">
      <x:formula1>0</x:formula1>
      <x:formula2>1000000</x:formula2>
    </x:dataValidation>
    <x:dataValidation type="list" sqref="C29:F29">
      <x:formula1>"Known,Not needed,Unknown"</x:formula1>
    </x:dataValidation>
    <x:dataValidation type="decimal" operator="between" sqref="C30:F30">
      <x:formula1>0</x:formula1>
      <x:formula2>1000000</x:formula2>
    </x:dataValidation>
    <x:dataValidation type="list" sqref="C31:F31">
      <x:formula1>"Known,Not needed,Unknown"</x:formula1>
    </x:dataValidation>
    <x:dataValidation type="decimal" operator="between" sqref="C32:F32">
      <x:formula1>0</x:formula1>
      <x:formula2>1000000</x:formula2>
    </x:dataValidation>
    <x:dataValidation type="list" sqref="C33:F33">
      <x:formula1>"Known,Not needed,Unknown"</x:formula1>
    </x:dataValidation>
    <x:dataValidation type="decimal" operator="between" sqref="C34:F34">
      <x:formula1>0</x:formula1>
      <x:formula2>1000000</x:formula2>
    </x:dataValidation>
    <x:dataValidation type="list" sqref="C35:F35">
      <x:formula1>"Known,Not needed,Unknown"</x:formula1>
    </x:dataValidation>
    <x:dataValidation type="decimal" operator="between" sqref="C36:F36">
      <x:formula1>0</x:formula1>
      <x:formula2>1000000</x:formula2>
    </x:dataValidation>
    <x:dataValidation type="list" sqref="C37:F37">
      <x:formula1>"Known,Not needed,Unknown"</x:formula1>
    </x:dataValidation>
    <x:dataValidation type="decimal" operator="between" sqref="C38:F38">
      <x:formula1>0</x:formula1>
      <x:formula2>1000000</x:formula2>
    </x:dataValidation>
    <x:dataValidation type="list" sqref="C39:F39">
      <x:formula1>"Known,Not needed,Unknown"</x:formula1>
    </x:dataValidation>
    <x:dataValidation type="decimal" operator="between" sqref="C40:F40">
      <x:formula1>0</x:formula1>
      <x:formula2>1000000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78" hidden="0" customWidth="1"/>
    <x:col min="3" max="3" width="20" hidden="0" customWidth="1"/>
    <x:col min="4" max="4" width="35" hidden="0" customWidth="1"/>
    <x:col min="5" max="5" width="23" hidden="0" customWidth="1"/>
    <x:col min="6" max="6" width="23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Before you book</x:v>
      </x:c>
      <x:c r="B2" s="2"/>
      <x:c r="C2" s="2"/>
      <x:c r="D2" s="2"/>
    </x:row>
    <x:row r="3" ht="25" customHeight="1">
      <x:c r="A3" s="4"/>
      <x:c r="B3" s="4"/>
      <x:c r="C3" s="4"/>
      <x:c r="D3" s="4"/>
      <x:c r="E3" s="20"/>
      <x:c r="F3" s="20"/>
    </x:row>
    <x:row r="4" ht="25" customHeight="1">
      <x:c r="A4" s="5" t="str">
        <x:v>Mark the checks for the offer you intend to buy. These entries do not change the cost formulas.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28" customHeight="1">
      <x:c r="A6" s="15" t="str">
        <x:v>Check</x:v>
      </x:c>
      <x:c r="B6" s="15" t="str">
        <x:v>What to verify</x:v>
      </x:c>
      <x:c r="C6" s="15" t="str">
        <x:v>Status</x:v>
      </x:c>
      <x:c r="D6" s="15" t="str">
        <x:v>Your notes</x:v>
      </x:c>
    </x:row>
    <x:row r="7" ht="44" customHeight="1">
      <x:c r="A7" s="21" t="str">
        <x:v>Same journey</x:v>
      </x:c>
      <x:c r="B7" s="21" t="str">
        <x:v>Same dates, traveller group, one-way/return scope and comparable start/end points.</x:v>
      </x:c>
      <x:c r="C7" s="7" t="str">
        <x:v>Not checked</x:v>
      </x:c>
      <x:c r="D7" s="7"/>
    </x:row>
    <x:row r="8" ht="44" customHeight="1">
      <x:c r="A8" s="21" t="str">
        <x:v>Exact airports</x:v>
      </x:c>
      <x:c r="B8" s="21" t="str">
        <x:v>Airport names and codes at both ends, including any airport changes.</x:v>
      </x:c>
      <x:c r="C8" s="7" t="str">
        <x:v>Not checked</x:v>
      </x:c>
      <x:c r="D8" s="7"/>
    </x:row>
    <x:row r="9" ht="44" customHeight="1">
      <x:c r="A9" s="21" t="str">
        <x:v>Dates and local times</x:v>
      </x:c>
      <x:c r="B9" s="21" t="str">
        <x:v>Departure/arrival dates, local times and any overnight arrival.</x:v>
      </x:c>
      <x:c r="C9" s="7" t="str">
        <x:v>Not checked</x:v>
      </x:c>
      <x:c r="D9" s="7"/>
    </x:row>
    <x:row r="10" ht="44" customHeight="1">
      <x:c r="A10" s="21" t="str">
        <x:v>Connections</x:v>
      </x:c>
      <x:c r="B10" s="21" t="str">
        <x:v>Connection duration, terminal changes, separate tickets and any self-transfer.</x:v>
      </x:c>
      <x:c r="C10" s="7" t="str">
        <x:v>Not checked</x:v>
      </x:c>
      <x:c r="D10" s="7"/>
    </x:row>
    <x:row r="11" ht="44" customHeight="1">
      <x:c r="A11" s="21" t="str">
        <x:v>Cabin baggage</x:v>
      </x:c>
      <x:c r="B11" s="21" t="str">
        <x:v>Number, size, weight and traveller entitlement for every leg.</x:v>
      </x:c>
      <x:c r="C11" s="7" t="str">
        <x:v>Not checked</x:v>
      </x:c>
      <x:c r="D11" s="7"/>
    </x:row>
    <x:row r="12" ht="44" customHeight="1">
      <x:c r="A12" s="21" t="str">
        <x:v>Checked baggage</x:v>
      </x:c>
      <x:c r="B12" s="21" t="str">
        <x:v>Selected bags, all directions and any connection charges.</x:v>
      </x:c>
      <x:c r="C12" s="7" t="str">
        <x:v>Not checked</x:v>
      </x:c>
      <x:c r="D12" s="7"/>
    </x:row>
    <x:row r="13" ht="44" customHeight="1">
      <x:c r="A13" s="21" t="str">
        <x:v>Extras</x:v>
      </x:c>
      <x:c r="B13" s="21" t="str">
        <x:v>Seat, priority, check-in or payment extras that you actually choose or must pay.</x:v>
      </x:c>
      <x:c r="C13" s="7" t="str">
        <x:v>Not checked</x:v>
      </x:c>
      <x:c r="D13" s="7"/>
    </x:row>
    <x:row r="14" ht="44" customHeight="1">
      <x:c r="A14" s="21" t="str">
        <x:v>Ground route</x:v>
      </x:c>
      <x:c r="B14" s="21" t="str">
        <x:v>Chosen route, operating hours, last service and realistic transfer time.</x:v>
      </x:c>
      <x:c r="C14" s="7" t="str">
        <x:v>Not checked</x:v>
      </x:c>
      <x:c r="D14" s="7"/>
    </x:row>
    <x:row r="15" ht="44" customHeight="1">
      <x:c r="A15" s="21" t="str">
        <x:v>Shared vehicle</x:v>
      </x:c>
      <x:c r="B15" s="21" t="str">
        <x:v>Vehicle capacity, luggage space and total charge for the group.</x:v>
      </x:c>
      <x:c r="C15" s="7" t="str">
        <x:v>Not checked</x:v>
      </x:c>
      <x:c r="D15" s="7"/>
    </x:row>
    <x:row r="16" ht="44" customHeight="1">
      <x:c r="A16" s="21" t="str">
        <x:v>Parking</x:v>
      </x:c>
      <x:c r="B16" s="21" t="str">
        <x:v>Correct stay length and whether parking is part of your actual transport plan.</x:v>
      </x:c>
      <x:c r="C16" s="7" t="str">
        <x:v>Not checked</x:v>
      </x:c>
      <x:c r="D16" s="7"/>
    </x:row>
    <x:row r="17" ht="44" customHeight="1">
      <x:c r="A17" s="21" t="str">
        <x:v>Currency</x:v>
      </x:c>
      <x:c r="B17" s="21" t="str">
        <x:v>All entries converted to EUR. Include known conversion/payment charges once.</x:v>
      </x:c>
      <x:c r="C17" s="7" t="str">
        <x:v>Not checked</x:v>
      </x:c>
      <x:c r="D17" s="7"/>
    </x:row>
    <x:row r="18" ht="44" customHeight="1">
      <x:c r="A18" s="21" t="str">
        <x:v>Unknown amounts</x:v>
      </x:c>
      <x:c r="B18" s="21" t="str">
        <x:v>Resolve all Unknown and contradictory entries before comparing totals.</x:v>
      </x:c>
      <x:c r="C18" s="7" t="str">
        <x:v>Not checked</x:v>
      </x:c>
      <x:c r="D18" s="7"/>
    </x:row>
    <x:row r="19" ht="44" customHeight="1">
      <x:c r="A19" s="21" t="str">
        <x:v>Ticket conditions</x:v>
      </x:c>
      <x:c r="B19" s="21" t="str">
        <x:v>Change/cancellation/refund terms and who handles the booking.</x:v>
      </x:c>
      <x:c r="C19" s="7" t="str">
        <x:v>Not checked</x:v>
      </x:c>
      <x:c r="D19" s="7"/>
    </x:row>
    <x:row r="20" ht="44" customHeight="1">
      <x:c r="A20" s="21" t="str">
        <x:v>Traveller details</x:v>
      </x:c>
      <x:c r="B20" s="21" t="str">
        <x:v>Names match the required travel documents. Check your own entry/document requirements.</x:v>
      </x:c>
      <x:c r="C20" s="7" t="str">
        <x:v>Not checked</x:v>
      </x:c>
      <x:c r="D20" s="7"/>
    </x:row>
    <x:row r="21" ht="44" customHeight="1">
      <x:c r="A21" s="21" t="str">
        <x:v>Final checkout</x:v>
      </x:c>
      <x:c r="B21" s="21" t="str">
        <x:v>Final provider total matches the fare and extras you entered. Recheck before paying.</x:v>
      </x:c>
      <x:c r="C21" s="7" t="str">
        <x:v>Not checked</x:v>
      </x:c>
      <x:c r="D21" s="7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  <x:row r="24" ht="25" customHeight="1">
      <x:c r="A24" s="2"/>
      <x:c r="B24" s="2"/>
      <x:c r="C24" s="2"/>
      <x:c r="D24" s="2"/>
    </x:row>
    <x:row r="25" ht="25" customHeight="1">
      <x:c r="A25" s="2"/>
      <x:c r="B25" s="2"/>
      <x:c r="C25" s="2"/>
      <x:c r="D25" s="2"/>
    </x:row>
    <x:row r="26" ht="25" customHeight="1">
      <x:c r="A26" s="2"/>
      <x:c r="B26" s="2"/>
      <x:c r="C26" s="2"/>
      <x:c r="D26" s="2"/>
    </x:row>
    <x:row r="27" ht="25" customHeight="1">
      <x:c r="A27" s="2"/>
      <x:c r="B27" s="2"/>
      <x:c r="C27" s="2"/>
      <x:c r="D27" s="2"/>
    </x:row>
  </x:sheetData>
  <x:dataValidations count="1">
    <x:dataValidation type="list" sqref="C7:C21">
      <x:formula1>"Not checked,Checked,Not relevant"</x:formula1>
    </x:dataValidation>
  </x:dataValidations>
  <x:pageMargins left="0.7" right="0.7" top="0.75" bottom="0.75" header="0.3" footer="0.3"/>
</x:worksheet>
</file>